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unfi\Desktop\TCBC\2019 Tournament Results\"/>
    </mc:Choice>
  </mc:AlternateContent>
  <xr:revisionPtr revIDLastSave="0" documentId="13_ncr:1_{21106163-1317-4407-A09A-EEE002DD7D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Standings'!$A$6:$W$31</definedName>
    <definedName name="_xlnm._FilterDatabase" localSheetId="1" hidden="1">'Yearly Weights'!$A$2:$R$2</definedName>
    <definedName name="_msoanchor_1" localSheetId="0">'Yearly Standings'!$A$4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 l="1"/>
  <c r="B30" i="1"/>
  <c r="B29" i="1"/>
  <c r="B28" i="1"/>
  <c r="B27" i="1"/>
  <c r="B26" i="1"/>
  <c r="B25" i="1"/>
  <c r="B20" i="1"/>
  <c r="B24" i="1"/>
  <c r="B19" i="1"/>
  <c r="B12" i="1"/>
  <c r="B15" i="1"/>
  <c r="B10" i="1"/>
  <c r="U9" i="1"/>
  <c r="K27" i="1"/>
  <c r="F27" i="1"/>
  <c r="B11" i="1"/>
  <c r="B17" i="1"/>
  <c r="B14" i="1"/>
  <c r="B16" i="1"/>
  <c r="B23" i="1"/>
  <c r="B18" i="1"/>
  <c r="B8" i="1"/>
  <c r="B13" i="1"/>
  <c r="B21" i="1"/>
  <c r="B22" i="1"/>
  <c r="B9" i="1"/>
  <c r="K29" i="1"/>
  <c r="F19" i="1"/>
  <c r="F25" i="1"/>
  <c r="F9" i="1"/>
  <c r="P27" i="1"/>
  <c r="P23" i="1"/>
  <c r="K28" i="1"/>
  <c r="K24" i="1"/>
  <c r="K19" i="1"/>
  <c r="K30" i="1"/>
  <c r="K20" i="1"/>
  <c r="K9" i="1"/>
  <c r="K26" i="1"/>
  <c r="K22" i="1"/>
  <c r="K21" i="1"/>
  <c r="K13" i="1"/>
  <c r="K10" i="1"/>
  <c r="K14" i="1"/>
  <c r="K16" i="1"/>
  <c r="K12" i="1"/>
  <c r="K18" i="1"/>
  <c r="K8" i="1"/>
  <c r="K25" i="1"/>
  <c r="K15" i="1"/>
  <c r="K23" i="1"/>
  <c r="K17" i="1"/>
  <c r="K7" i="1"/>
  <c r="F24" i="1"/>
  <c r="F14" i="1"/>
  <c r="F23" i="1"/>
  <c r="F17" i="1"/>
  <c r="P7" i="1"/>
  <c r="U7" i="1"/>
  <c r="F26" i="1"/>
  <c r="K11" i="1"/>
  <c r="P17" i="1"/>
  <c r="U17" i="1"/>
  <c r="F22" i="1"/>
  <c r="P21" i="1"/>
  <c r="U21" i="1"/>
  <c r="F7" i="1"/>
  <c r="P12" i="1"/>
  <c r="U22" i="1"/>
  <c r="P13" i="1"/>
  <c r="U13" i="1"/>
  <c r="F11" i="1"/>
  <c r="P19" i="1"/>
  <c r="U26" i="1"/>
  <c r="F20" i="1"/>
  <c r="P11" i="1"/>
  <c r="U11" i="1"/>
  <c r="P22" i="1"/>
  <c r="U10" i="1"/>
  <c r="P18" i="1"/>
  <c r="U18" i="1"/>
  <c r="F15" i="1"/>
  <c r="F8" i="1"/>
  <c r="P15" i="1"/>
  <c r="U15" i="1"/>
  <c r="F16" i="1"/>
  <c r="P8" i="1"/>
  <c r="U16" i="1"/>
  <c r="P24" i="1"/>
  <c r="U30" i="1"/>
  <c r="P29" i="1"/>
  <c r="F30" i="1"/>
  <c r="F12" i="1"/>
  <c r="U20" i="1"/>
  <c r="P10" i="1"/>
  <c r="U23" i="1"/>
  <c r="P25" i="1"/>
  <c r="U24" i="1"/>
  <c r="P20" i="1"/>
  <c r="U12" i="1"/>
  <c r="P16" i="1"/>
  <c r="U8" i="1"/>
  <c r="F10" i="1"/>
  <c r="P30" i="1"/>
  <c r="U25" i="1"/>
  <c r="F13" i="1"/>
  <c r="P28" i="1"/>
  <c r="F18" i="1"/>
  <c r="P26" i="1"/>
  <c r="U19" i="1"/>
  <c r="P14" i="1"/>
  <c r="U14" i="1"/>
  <c r="F21" i="1"/>
  <c r="U28" i="1"/>
  <c r="U29" i="1"/>
  <c r="F28" i="1"/>
  <c r="P9" i="1"/>
  <c r="U27" i="1"/>
  <c r="R3" i="2"/>
  <c r="R9" i="2"/>
  <c r="R11" i="2"/>
  <c r="R10" i="2"/>
  <c r="R8" i="2"/>
  <c r="R7" i="2"/>
  <c r="R5" i="2"/>
  <c r="R15" i="2"/>
  <c r="R12" i="2"/>
  <c r="R6" i="2"/>
  <c r="R18" i="2"/>
  <c r="R13" i="2"/>
  <c r="R16" i="2"/>
  <c r="R17" i="2"/>
  <c r="R14" i="2"/>
  <c r="R19" i="2"/>
  <c r="R4" i="2"/>
  <c r="N3" i="2"/>
  <c r="N9" i="2"/>
  <c r="N11" i="2"/>
  <c r="N10" i="2"/>
  <c r="N8" i="2"/>
  <c r="N7" i="2"/>
  <c r="N5" i="2"/>
  <c r="N15" i="2"/>
  <c r="N12" i="2"/>
  <c r="N6" i="2"/>
  <c r="N18" i="2"/>
  <c r="N13" i="2"/>
  <c r="B13" i="2" s="1"/>
  <c r="N16" i="2"/>
  <c r="N17" i="2"/>
  <c r="N14" i="2"/>
  <c r="N19" i="2"/>
  <c r="N4" i="2"/>
  <c r="J3" i="2"/>
  <c r="J9" i="2"/>
  <c r="J11" i="2"/>
  <c r="J10" i="2"/>
  <c r="J8" i="2"/>
  <c r="J7" i="2"/>
  <c r="B7" i="2" s="1"/>
  <c r="J5" i="2"/>
  <c r="J15" i="2"/>
  <c r="J12" i="2"/>
  <c r="J6" i="2"/>
  <c r="J18" i="2"/>
  <c r="J13" i="2"/>
  <c r="J16" i="2"/>
  <c r="J17" i="2"/>
  <c r="J14" i="2"/>
  <c r="J19" i="2"/>
  <c r="J4" i="2"/>
  <c r="F17" i="2"/>
  <c r="B17" i="2" s="1"/>
  <c r="F3" i="2"/>
  <c r="F9" i="2"/>
  <c r="F11" i="2"/>
  <c r="F10" i="2"/>
  <c r="F8" i="2"/>
  <c r="B8" i="2" s="1"/>
  <c r="F7" i="2"/>
  <c r="F5" i="2"/>
  <c r="F15" i="2"/>
  <c r="F12" i="2"/>
  <c r="F6" i="2"/>
  <c r="F18" i="2"/>
  <c r="F13" i="2"/>
  <c r="F16" i="2"/>
  <c r="F14" i="2"/>
  <c r="F19" i="2"/>
  <c r="F4" i="2"/>
  <c r="B5" i="2"/>
  <c r="B15" i="2"/>
  <c r="M43" i="2"/>
  <c r="L43" i="2"/>
  <c r="N45" i="2"/>
  <c r="B45" i="2" s="1"/>
  <c r="N44" i="2"/>
  <c r="F44" i="2"/>
  <c r="J44" i="2"/>
  <c r="B44" i="2" s="1"/>
  <c r="E50" i="2" s="1"/>
  <c r="K43" i="2"/>
  <c r="J45" i="2"/>
  <c r="F45" i="2"/>
  <c r="I43" i="2"/>
  <c r="H43" i="2"/>
  <c r="G43" i="2"/>
  <c r="E43" i="2"/>
  <c r="D43" i="2"/>
  <c r="C43" i="2"/>
  <c r="N43" i="2"/>
  <c r="B10" i="2" l="1"/>
  <c r="B19" i="2"/>
  <c r="F43" i="2"/>
  <c r="J43" i="2"/>
  <c r="B11" i="2"/>
  <c r="B18" i="2"/>
  <c r="B14" i="2"/>
  <c r="B6" i="2"/>
  <c r="B9" i="2"/>
  <c r="B16" i="2"/>
  <c r="B12" i="2"/>
  <c r="B4" i="2"/>
  <c r="B3" i="2"/>
  <c r="B43" i="2" l="1"/>
  <c r="E47" i="2" s="1"/>
  <c r="E53" i="2" s="1"/>
</calcChain>
</file>

<file path=xl/sharedStrings.xml><?xml version="1.0" encoding="utf-8"?>
<sst xmlns="http://schemas.openxmlformats.org/spreadsheetml/2006/main" count="108" uniqueCount="80">
  <si>
    <t>ANGLER OF THE 1ST QUARTER:</t>
  </si>
  <si>
    <t>BIG BAG OF THE 1ST QUATER</t>
  </si>
  <si>
    <t>ANGLER OF THE 2ND QUARTER:</t>
  </si>
  <si>
    <t>BIG BAG OF THE 2ND QUATER</t>
  </si>
  <si>
    <t>Phil Estrem</t>
  </si>
  <si>
    <t>ANGLER OF THE 3RD QUARTER:</t>
  </si>
  <si>
    <t>BIG BAG OF THE 3RD QUATER</t>
  </si>
  <si>
    <t>ANGLER OF THE 4TH QUARTER:</t>
  </si>
  <si>
    <t>BIG BAG OF THE 4TH QUATER</t>
  </si>
  <si>
    <t>YEAR TO DATE</t>
  </si>
  <si>
    <t>1st QUARTER</t>
  </si>
  <si>
    <t>2nd QUARTER</t>
  </si>
  <si>
    <t>3rd QUARTER</t>
  </si>
  <si>
    <t>4th QUARTER</t>
  </si>
  <si>
    <t>ANGLER NAME</t>
  </si>
  <si>
    <t>Y-T-D Points Total</t>
  </si>
  <si>
    <t>JAN</t>
  </si>
  <si>
    <t>FEB</t>
  </si>
  <si>
    <t>MAR</t>
  </si>
  <si>
    <t>1st QUARTER TOTAL</t>
  </si>
  <si>
    <t>1st QUARTER PLACE</t>
  </si>
  <si>
    <t>2nd QUARTER TOTAL</t>
  </si>
  <si>
    <t>2nd QUARTER PLACE</t>
  </si>
  <si>
    <t>3rd QUARTER TOTAL</t>
  </si>
  <si>
    <t>3rd QUARTER PLACE</t>
  </si>
  <si>
    <t>4th QUARTER TOTAL</t>
  </si>
  <si>
    <t>4th QUARTER PLACE</t>
  </si>
  <si>
    <t>Aaron Richardson</t>
  </si>
  <si>
    <t>TOTAL NO. ANGLERS</t>
  </si>
  <si>
    <t>Y-T-D Weight Total</t>
  </si>
  <si>
    <t>TOTAL WEIGHT</t>
  </si>
  <si>
    <t>TOTAL FISH</t>
  </si>
  <si>
    <t>AVERAGE WEIGHT</t>
  </si>
  <si>
    <t>Apr</t>
  </si>
  <si>
    <t>May</t>
  </si>
  <si>
    <t>Jun</t>
  </si>
  <si>
    <t>TOTAL WEIGHTS</t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</si>
  <si>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</si>
  <si>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</si>
  <si>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</si>
  <si>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</si>
  <si>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</si>
  <si>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</si>
  <si>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</si>
  <si>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</si>
  <si>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Matt Padget</t>
  </si>
  <si>
    <t>Stan Chandler</t>
  </si>
  <si>
    <t>Dave Hamm</t>
  </si>
  <si>
    <t>Joe Pitts</t>
  </si>
  <si>
    <t>Cliff Repogle</t>
  </si>
  <si>
    <t>Johnnie Brown</t>
  </si>
  <si>
    <t>Terry Jackson</t>
  </si>
  <si>
    <t>Rob Pabst</t>
  </si>
  <si>
    <t>Craig Vinson</t>
  </si>
  <si>
    <t>Cooper Eaves</t>
  </si>
  <si>
    <t>Mike Krueger</t>
  </si>
  <si>
    <t>TJ Vidinha</t>
  </si>
  <si>
    <t>TJ Vindaha</t>
  </si>
  <si>
    <t xml:space="preserve">APR     Lake Eufala      </t>
  </si>
  <si>
    <t xml:space="preserve">MAY    Lake Talquin   </t>
  </si>
  <si>
    <t xml:space="preserve">JUN   Black Creek    </t>
  </si>
  <si>
    <t xml:space="preserve">JUL  Ocheesee Pond                 </t>
  </si>
  <si>
    <t xml:space="preserve">AUG      End of the Road      </t>
  </si>
  <si>
    <t>Shawn Reinhard</t>
    <phoneticPr fontId="18" type="noConversion"/>
  </si>
  <si>
    <t>Phil Estrem</t>
    <phoneticPr fontId="18" type="noConversion"/>
  </si>
  <si>
    <t xml:space="preserve">SEP     Black Creek  </t>
    <phoneticPr fontId="18" type="noConversion"/>
  </si>
  <si>
    <t>JAN          Lake Seminole</t>
    <phoneticPr fontId="18" type="noConversion"/>
  </si>
  <si>
    <t>FEB     White City</t>
    <phoneticPr fontId="18" type="noConversion"/>
  </si>
  <si>
    <t xml:space="preserve">MAR        Lake Seminole      </t>
    <phoneticPr fontId="18" type="noConversion"/>
  </si>
  <si>
    <t xml:space="preserve">OCT    Lake Frank Jax   </t>
    <phoneticPr fontId="18" type="noConversion"/>
  </si>
  <si>
    <t>Shawn Reinhardt</t>
    <phoneticPr fontId="18" type="noConversion"/>
  </si>
  <si>
    <t>Bruce Doolittle</t>
    <phoneticPr fontId="18" type="noConversion"/>
  </si>
  <si>
    <t xml:space="preserve">NOV     Lake Eufaula   </t>
    <phoneticPr fontId="18" type="noConversion"/>
  </si>
  <si>
    <t>Mike Krueger</t>
    <phoneticPr fontId="18" type="noConversion"/>
  </si>
  <si>
    <t>Bruce Doolittle</t>
    <phoneticPr fontId="18" type="noConversion"/>
  </si>
  <si>
    <t xml:space="preserve">DEC  B;ack  Creek    </t>
  </si>
  <si>
    <t>BIG FISH OF THE 1ST QUARTER</t>
  </si>
  <si>
    <t>BIG FISH OF THE 2ND QUARTER</t>
  </si>
  <si>
    <t>BIG FISH OF THE 3RD QUARTER</t>
  </si>
  <si>
    <t>BIG FISH OF THE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</si>
</sst>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2" fontId="14" fillId="0" borderId="33" xfId="0" applyNumberFormat="1" applyFont="1" applyBorder="1"/>
    <xf numFmtId="2" fontId="1" fillId="3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13" fillId="5" borderId="35" xfId="0" applyNumberFormat="1" applyFont="1" applyFill="1" applyBorder="1"/>
    <xf numFmtId="2" fontId="14" fillId="0" borderId="35" xfId="0" applyNumberFormat="1" applyFont="1" applyBorder="1"/>
    <xf numFmtId="2" fontId="1" fillId="3" borderId="51" xfId="0" applyNumberFormat="1" applyFont="1" applyFill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6" fillId="4" borderId="51" xfId="0" applyNumberFormat="1" applyFont="1" applyFill="1" applyBorder="1" applyAlignment="1">
      <alignment horizontal="center" vertical="center"/>
    </xf>
    <xf numFmtId="2" fontId="14" fillId="0" borderId="51" xfId="0" applyNumberFormat="1" applyFont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2" fontId="11" fillId="0" borderId="35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2" fontId="13" fillId="5" borderId="51" xfId="0" applyNumberFormat="1" applyFont="1" applyFill="1" applyBorder="1"/>
    <xf numFmtId="0" fontId="2" fillId="0" borderId="32" xfId="0" applyFont="1" applyBorder="1" applyAlignment="1">
      <alignment vertical="center"/>
    </xf>
    <xf numFmtId="2" fontId="17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2" fontId="17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2" fontId="17" fillId="0" borderId="51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5" borderId="36" xfId="0" applyNumberFormat="1" applyFont="1" applyFill="1" applyBorder="1"/>
    <xf numFmtId="2" fontId="13" fillId="5" borderId="52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17" fillId="7" borderId="3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7" borderId="35" xfId="0" applyNumberFormat="1" applyFont="1" applyFill="1" applyBorder="1"/>
    <xf numFmtId="0" fontId="21" fillId="0" borderId="2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19" fillId="8" borderId="21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2" fontId="14" fillId="7" borderId="33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2"/>
  <sheetViews>
    <sheetView tabSelected="1" zoomScale="150" zoomScaleNormal="93" zoomScalePageLayoutView="93" workbookViewId="0">
      <pane ySplit="6" topLeftCell="A7" activePane="bottomLeft" state="frozen"/>
      <selection pane="bottomLeft" activeCell="E10" sqref="E10"/>
    </sheetView>
  </sheetViews>
  <sheetFormatPr defaultColWidth="8.85546875" defaultRowHeight="15" x14ac:dyDescent="0.25"/>
  <cols>
    <col min="1" max="1" width="20.7109375" bestFit="1" customWidth="1"/>
    <col min="3" max="3" width="10.42578125" customWidth="1"/>
    <col min="4" max="4" width="9.140625" customWidth="1"/>
    <col min="5" max="5" width="10" customWidth="1"/>
    <col min="6" max="8" width="9.140625" customWidth="1"/>
    <col min="11" max="11" width="9.42578125" customWidth="1"/>
    <col min="12" max="12" width="9.85546875" customWidth="1"/>
    <col min="13" max="13" width="9.7109375" customWidth="1"/>
    <col min="14" max="15" width="9.140625" customWidth="1"/>
    <col min="16" max="17" width="9.85546875" customWidth="1"/>
    <col min="21" max="21" width="9.7109375" customWidth="1"/>
    <col min="22" max="22" width="10.140625" customWidth="1"/>
  </cols>
  <sheetData>
    <row r="1" spans="1:23" ht="15.75" thickBot="1" x14ac:dyDescent="0.3">
      <c r="A1" s="145" t="s">
        <v>0</v>
      </c>
      <c r="B1" s="146"/>
      <c r="C1" s="147"/>
      <c r="D1" s="148" t="s">
        <v>4</v>
      </c>
      <c r="E1" s="149"/>
      <c r="F1" s="1">
        <v>500</v>
      </c>
      <c r="G1" s="150" t="s">
        <v>76</v>
      </c>
      <c r="H1" s="151"/>
      <c r="I1" s="151"/>
      <c r="J1" s="152"/>
      <c r="K1" s="148" t="s">
        <v>27</v>
      </c>
      <c r="L1" s="149"/>
      <c r="M1" s="1">
        <v>5.74</v>
      </c>
      <c r="N1" s="150" t="s">
        <v>1</v>
      </c>
      <c r="O1" s="151"/>
      <c r="P1" s="151"/>
      <c r="Q1" s="152"/>
      <c r="R1" s="148" t="s">
        <v>27</v>
      </c>
      <c r="S1" s="149"/>
      <c r="T1" s="1">
        <v>16.690000000000001</v>
      </c>
      <c r="U1" s="2"/>
      <c r="V1" s="2"/>
      <c r="W1" s="3"/>
    </row>
    <row r="2" spans="1:23" ht="15.75" thickBot="1" x14ac:dyDescent="0.3">
      <c r="A2" s="130" t="s">
        <v>2</v>
      </c>
      <c r="B2" s="131"/>
      <c r="C2" s="132"/>
      <c r="D2" s="133" t="s">
        <v>55</v>
      </c>
      <c r="E2" s="134"/>
      <c r="F2" s="4">
        <v>590</v>
      </c>
      <c r="G2" s="135" t="s">
        <v>77</v>
      </c>
      <c r="H2" s="136"/>
      <c r="I2" s="136"/>
      <c r="J2" s="137"/>
      <c r="K2" s="138" t="s">
        <v>52</v>
      </c>
      <c r="L2" s="137"/>
      <c r="M2" s="4">
        <v>2.92</v>
      </c>
      <c r="N2" s="135" t="s">
        <v>3</v>
      </c>
      <c r="O2" s="136"/>
      <c r="P2" s="136"/>
      <c r="Q2" s="137"/>
      <c r="R2" s="138" t="s">
        <v>4</v>
      </c>
      <c r="S2" s="137"/>
      <c r="T2" s="4">
        <v>9.5299999999999994</v>
      </c>
      <c r="U2" s="5"/>
      <c r="V2" s="5"/>
      <c r="W2" s="3"/>
    </row>
    <row r="3" spans="1:23" ht="15.75" thickBot="1" x14ac:dyDescent="0.3">
      <c r="A3" s="130" t="s">
        <v>5</v>
      </c>
      <c r="B3" s="131"/>
      <c r="C3" s="132"/>
      <c r="D3" s="133" t="s">
        <v>64</v>
      </c>
      <c r="E3" s="134"/>
      <c r="F3" s="4">
        <v>570</v>
      </c>
      <c r="G3" s="135" t="s">
        <v>78</v>
      </c>
      <c r="H3" s="136"/>
      <c r="I3" s="136"/>
      <c r="J3" s="137"/>
      <c r="K3" s="138" t="s">
        <v>55</v>
      </c>
      <c r="L3" s="137"/>
      <c r="M3" s="97">
        <v>4.1500000000000004</v>
      </c>
      <c r="N3" s="135" t="s">
        <v>6</v>
      </c>
      <c r="O3" s="136"/>
      <c r="P3" s="136"/>
      <c r="Q3" s="137"/>
      <c r="R3" s="138" t="s">
        <v>55</v>
      </c>
      <c r="S3" s="137"/>
      <c r="T3" s="4">
        <v>11.88</v>
      </c>
      <c r="U3" s="5"/>
      <c r="V3" s="5"/>
      <c r="W3" s="3"/>
    </row>
    <row r="4" spans="1:23" ht="15.75" thickBot="1" x14ac:dyDescent="0.3">
      <c r="A4" s="139" t="s">
        <v>7</v>
      </c>
      <c r="B4" s="140"/>
      <c r="C4" s="141"/>
      <c r="D4" s="128" t="s">
        <v>27</v>
      </c>
      <c r="E4" s="129"/>
      <c r="F4" s="6">
        <v>390</v>
      </c>
      <c r="G4" s="142" t="s">
        <v>79</v>
      </c>
      <c r="H4" s="143"/>
      <c r="I4" s="143"/>
      <c r="J4" s="144"/>
      <c r="K4" s="128" t="s">
        <v>73</v>
      </c>
      <c r="L4" s="129"/>
      <c r="M4" s="6">
        <v>5.88</v>
      </c>
      <c r="N4" s="142" t="s">
        <v>8</v>
      </c>
      <c r="O4" s="143"/>
      <c r="P4" s="143"/>
      <c r="Q4" s="144"/>
      <c r="R4" s="128" t="s">
        <v>27</v>
      </c>
      <c r="S4" s="129"/>
      <c r="T4" s="6">
        <v>11.81</v>
      </c>
      <c r="U4" s="5"/>
      <c r="V4" s="5"/>
      <c r="W4" s="3"/>
    </row>
    <row r="5" spans="1:23" ht="15.75" thickBot="1" x14ac:dyDescent="0.3">
      <c r="A5" s="123" t="s">
        <v>9</v>
      </c>
      <c r="B5" s="124"/>
      <c r="C5" s="123" t="s">
        <v>10</v>
      </c>
      <c r="D5" s="125"/>
      <c r="E5" s="125"/>
      <c r="F5" s="125"/>
      <c r="G5" s="126"/>
      <c r="H5" s="127" t="s">
        <v>11</v>
      </c>
      <c r="I5" s="125"/>
      <c r="J5" s="125"/>
      <c r="K5" s="125"/>
      <c r="L5" s="126"/>
      <c r="M5" s="127" t="s">
        <v>12</v>
      </c>
      <c r="N5" s="125"/>
      <c r="O5" s="125"/>
      <c r="P5" s="125"/>
      <c r="Q5" s="126"/>
      <c r="R5" s="127" t="s">
        <v>13</v>
      </c>
      <c r="S5" s="125"/>
      <c r="T5" s="125"/>
      <c r="U5" s="125"/>
      <c r="V5" s="126"/>
      <c r="W5" s="7"/>
    </row>
    <row r="6" spans="1:23" ht="48.75" thickBot="1" x14ac:dyDescent="0.3">
      <c r="A6" s="8" t="s">
        <v>14</v>
      </c>
      <c r="B6" s="114" t="s">
        <v>15</v>
      </c>
      <c r="C6" s="93" t="s">
        <v>66</v>
      </c>
      <c r="D6" s="93" t="s">
        <v>67</v>
      </c>
      <c r="E6" s="93" t="s">
        <v>68</v>
      </c>
      <c r="F6" s="93" t="s">
        <v>19</v>
      </c>
      <c r="G6" s="93" t="s">
        <v>20</v>
      </c>
      <c r="H6" s="93" t="s">
        <v>58</v>
      </c>
      <c r="I6" s="93" t="s">
        <v>59</v>
      </c>
      <c r="J6" s="93" t="s">
        <v>60</v>
      </c>
      <c r="K6" s="93" t="s">
        <v>21</v>
      </c>
      <c r="L6" s="93" t="s">
        <v>22</v>
      </c>
      <c r="M6" s="93" t="s">
        <v>61</v>
      </c>
      <c r="N6" s="93" t="s">
        <v>62</v>
      </c>
      <c r="O6" s="93" t="s">
        <v>65</v>
      </c>
      <c r="P6" s="93" t="s">
        <v>23</v>
      </c>
      <c r="Q6" s="93" t="s">
        <v>24</v>
      </c>
      <c r="R6" s="93" t="s">
        <v>69</v>
      </c>
      <c r="S6" s="93" t="s">
        <v>72</v>
      </c>
      <c r="T6" s="93" t="s">
        <v>75</v>
      </c>
      <c r="U6" s="93" t="s">
        <v>25</v>
      </c>
      <c r="V6" s="93" t="s">
        <v>26</v>
      </c>
      <c r="W6" s="7"/>
    </row>
    <row r="7" spans="1:23" s="79" customFormat="1" ht="15.75" thickBot="1" x14ac:dyDescent="0.3">
      <c r="A7" s="87" t="s">
        <v>4</v>
      </c>
      <c r="B7" s="91">
        <f t="shared" ref="B7:B30" si="0">SUM(C7,D7,E7,H7,I7,J7,M7,N7,O7,R7,S7,T7)</f>
        <v>2020</v>
      </c>
      <c r="C7" s="96">
        <v>190</v>
      </c>
      <c r="D7" s="98">
        <v>130</v>
      </c>
      <c r="E7" s="86">
        <v>180</v>
      </c>
      <c r="F7" s="77">
        <f t="shared" ref="F7:F28" si="1">SUM(C7:E7)</f>
        <v>500</v>
      </c>
      <c r="G7" s="78">
        <v>1</v>
      </c>
      <c r="H7" s="96">
        <v>190</v>
      </c>
      <c r="I7" s="96">
        <v>200</v>
      </c>
      <c r="J7" s="100">
        <v>190</v>
      </c>
      <c r="K7" s="77">
        <f t="shared" ref="K7:K30" si="2">SUM(H7:J7)</f>
        <v>580</v>
      </c>
      <c r="L7" s="78">
        <v>2</v>
      </c>
      <c r="M7" s="96">
        <v>190</v>
      </c>
      <c r="N7" s="96">
        <v>190</v>
      </c>
      <c r="O7" s="100">
        <v>190</v>
      </c>
      <c r="P7" s="77">
        <f t="shared" ref="P7:P30" si="3">SUM(M7:O7)</f>
        <v>570</v>
      </c>
      <c r="Q7" s="78">
        <v>1</v>
      </c>
      <c r="R7" s="109">
        <v>180</v>
      </c>
      <c r="S7" s="115">
        <v>190</v>
      </c>
      <c r="T7" s="116"/>
      <c r="U7" s="77">
        <f t="shared" ref="U7:U30" si="4">SUM(R7:T7)</f>
        <v>370</v>
      </c>
      <c r="V7" s="78">
        <v>3</v>
      </c>
      <c r="W7" s="81"/>
    </row>
    <row r="8" spans="1:23" s="79" customFormat="1" ht="15.75" thickBot="1" x14ac:dyDescent="0.3">
      <c r="A8" s="87" t="s">
        <v>55</v>
      </c>
      <c r="B8" s="91">
        <f t="shared" si="0"/>
        <v>1790</v>
      </c>
      <c r="C8" s="80">
        <v>130</v>
      </c>
      <c r="D8" s="99"/>
      <c r="E8" s="84">
        <v>150</v>
      </c>
      <c r="F8" s="77">
        <f t="shared" si="1"/>
        <v>280</v>
      </c>
      <c r="G8" s="78">
        <v>10</v>
      </c>
      <c r="H8" s="94">
        <v>200</v>
      </c>
      <c r="I8" s="94">
        <v>190</v>
      </c>
      <c r="J8" s="95">
        <v>200</v>
      </c>
      <c r="K8" s="77">
        <f t="shared" si="2"/>
        <v>590</v>
      </c>
      <c r="L8" s="78">
        <v>1</v>
      </c>
      <c r="M8" s="94">
        <v>200</v>
      </c>
      <c r="N8" s="82">
        <v>170</v>
      </c>
      <c r="O8" s="84">
        <v>170</v>
      </c>
      <c r="P8" s="77">
        <f t="shared" si="3"/>
        <v>540</v>
      </c>
      <c r="Q8" s="78">
        <v>2</v>
      </c>
      <c r="R8" s="108">
        <v>10</v>
      </c>
      <c r="S8" s="82">
        <v>180</v>
      </c>
      <c r="T8" s="117">
        <v>190</v>
      </c>
      <c r="U8" s="77">
        <f t="shared" si="4"/>
        <v>380</v>
      </c>
      <c r="V8" s="78">
        <v>2</v>
      </c>
      <c r="W8" s="81"/>
    </row>
    <row r="9" spans="1:23" s="79" customFormat="1" ht="15.75" thickBot="1" x14ac:dyDescent="0.3">
      <c r="A9" s="87" t="s">
        <v>51</v>
      </c>
      <c r="B9" s="91">
        <f t="shared" si="0"/>
        <v>1050</v>
      </c>
      <c r="C9" s="80">
        <v>110</v>
      </c>
      <c r="D9" s="82">
        <v>150</v>
      </c>
      <c r="E9" s="84">
        <v>120</v>
      </c>
      <c r="F9" s="77">
        <f t="shared" si="1"/>
        <v>380</v>
      </c>
      <c r="G9" s="78">
        <v>7</v>
      </c>
      <c r="H9" s="82">
        <v>170</v>
      </c>
      <c r="I9" s="82">
        <v>160</v>
      </c>
      <c r="J9" s="106">
        <v>10</v>
      </c>
      <c r="K9" s="77">
        <f t="shared" si="2"/>
        <v>340</v>
      </c>
      <c r="L9" s="78">
        <v>4</v>
      </c>
      <c r="M9" s="82">
        <v>170</v>
      </c>
      <c r="N9" s="82">
        <v>10</v>
      </c>
      <c r="O9" s="101"/>
      <c r="P9" s="77">
        <f t="shared" si="3"/>
        <v>180</v>
      </c>
      <c r="Q9" s="78">
        <v>6</v>
      </c>
      <c r="R9" s="108">
        <v>10</v>
      </c>
      <c r="S9" s="82">
        <v>130</v>
      </c>
      <c r="T9" s="84">
        <v>10</v>
      </c>
      <c r="U9" s="77">
        <f t="shared" si="4"/>
        <v>150</v>
      </c>
      <c r="V9" s="78">
        <v>10</v>
      </c>
      <c r="W9" s="81"/>
    </row>
    <row r="10" spans="1:23" s="79" customFormat="1" ht="15.75" thickBot="1" x14ac:dyDescent="0.3">
      <c r="A10" s="87" t="s">
        <v>27</v>
      </c>
      <c r="B10" s="91">
        <f t="shared" si="0"/>
        <v>990</v>
      </c>
      <c r="C10" s="96">
        <v>200</v>
      </c>
      <c r="D10" s="99"/>
      <c r="E10" s="95">
        <v>200</v>
      </c>
      <c r="F10" s="77">
        <f t="shared" si="1"/>
        <v>400</v>
      </c>
      <c r="G10" s="78">
        <v>6</v>
      </c>
      <c r="H10" s="99"/>
      <c r="I10" s="99"/>
      <c r="J10" s="101"/>
      <c r="K10" s="77">
        <f t="shared" si="2"/>
        <v>0</v>
      </c>
      <c r="L10" s="78">
        <v>9</v>
      </c>
      <c r="M10" s="99"/>
      <c r="N10" s="99"/>
      <c r="O10" s="95">
        <v>200</v>
      </c>
      <c r="P10" s="77">
        <f t="shared" si="3"/>
        <v>200</v>
      </c>
      <c r="Q10" s="78">
        <v>5</v>
      </c>
      <c r="R10" s="94">
        <v>190</v>
      </c>
      <c r="S10" s="112"/>
      <c r="T10" s="117">
        <v>200</v>
      </c>
      <c r="U10" s="77">
        <f t="shared" si="4"/>
        <v>390</v>
      </c>
      <c r="V10" s="78">
        <v>1</v>
      </c>
      <c r="W10" s="81"/>
    </row>
    <row r="11" spans="1:23" s="79" customFormat="1" ht="15.75" thickBot="1" x14ac:dyDescent="0.3">
      <c r="A11" s="87" t="s">
        <v>49</v>
      </c>
      <c r="B11" s="91">
        <f t="shared" si="0"/>
        <v>980</v>
      </c>
      <c r="C11" s="80">
        <v>140</v>
      </c>
      <c r="D11" s="82">
        <v>170</v>
      </c>
      <c r="E11" s="84">
        <v>130</v>
      </c>
      <c r="F11" s="77">
        <f t="shared" si="1"/>
        <v>440</v>
      </c>
      <c r="G11" s="78">
        <v>3</v>
      </c>
      <c r="H11" s="99"/>
      <c r="I11" s="99"/>
      <c r="J11" s="106">
        <v>10</v>
      </c>
      <c r="K11" s="77">
        <f t="shared" si="2"/>
        <v>10</v>
      </c>
      <c r="L11" s="78">
        <v>8</v>
      </c>
      <c r="M11" s="82">
        <v>180</v>
      </c>
      <c r="N11" s="82">
        <v>160</v>
      </c>
      <c r="O11" s="84">
        <v>10</v>
      </c>
      <c r="P11" s="77">
        <f t="shared" si="3"/>
        <v>350</v>
      </c>
      <c r="Q11" s="78">
        <v>3</v>
      </c>
      <c r="R11" s="108">
        <v>10</v>
      </c>
      <c r="S11" s="82">
        <v>160</v>
      </c>
      <c r="T11" s="84">
        <v>10</v>
      </c>
      <c r="U11" s="77">
        <f t="shared" si="4"/>
        <v>180</v>
      </c>
      <c r="V11" s="78">
        <v>9</v>
      </c>
      <c r="W11" s="81"/>
    </row>
    <row r="12" spans="1:23" s="79" customFormat="1" ht="15.75" thickBot="1" x14ac:dyDescent="0.3">
      <c r="A12" s="87" t="s">
        <v>52</v>
      </c>
      <c r="B12" s="91">
        <f t="shared" si="0"/>
        <v>970</v>
      </c>
      <c r="C12" s="80">
        <v>100</v>
      </c>
      <c r="D12" s="94">
        <v>200</v>
      </c>
      <c r="E12" s="84">
        <v>170</v>
      </c>
      <c r="F12" s="77">
        <f t="shared" si="1"/>
        <v>470</v>
      </c>
      <c r="G12" s="78">
        <v>2</v>
      </c>
      <c r="H12" s="94">
        <v>180</v>
      </c>
      <c r="I12" s="82">
        <v>170</v>
      </c>
      <c r="J12" s="101"/>
      <c r="K12" s="77">
        <f t="shared" si="2"/>
        <v>350</v>
      </c>
      <c r="L12" s="78">
        <v>3</v>
      </c>
      <c r="M12" s="99"/>
      <c r="N12" s="99"/>
      <c r="O12" s="101"/>
      <c r="P12" s="77">
        <f t="shared" si="3"/>
        <v>0</v>
      </c>
      <c r="Q12" s="78">
        <v>10</v>
      </c>
      <c r="R12" s="110"/>
      <c r="S12" s="82">
        <v>150</v>
      </c>
      <c r="T12" s="101"/>
      <c r="U12" s="77">
        <f t="shared" si="4"/>
        <v>150</v>
      </c>
      <c r="V12" s="78">
        <v>10</v>
      </c>
      <c r="W12" s="81"/>
    </row>
    <row r="13" spans="1:23" s="79" customFormat="1" ht="15.75" thickBot="1" x14ac:dyDescent="0.3">
      <c r="A13" s="87" t="s">
        <v>46</v>
      </c>
      <c r="B13" s="91">
        <f t="shared" si="0"/>
        <v>850</v>
      </c>
      <c r="C13" s="80">
        <v>170</v>
      </c>
      <c r="D13" s="99"/>
      <c r="E13" s="84">
        <v>160</v>
      </c>
      <c r="F13" s="77">
        <f t="shared" si="1"/>
        <v>330</v>
      </c>
      <c r="G13" s="78">
        <v>9</v>
      </c>
      <c r="H13" s="99"/>
      <c r="I13" s="99"/>
      <c r="J13" s="101"/>
      <c r="K13" s="77">
        <f t="shared" si="2"/>
        <v>0</v>
      </c>
      <c r="L13" s="78">
        <v>9</v>
      </c>
      <c r="M13" s="99"/>
      <c r="N13" s="99"/>
      <c r="O13" s="84">
        <v>180</v>
      </c>
      <c r="P13" s="77">
        <f t="shared" si="3"/>
        <v>180</v>
      </c>
      <c r="Q13" s="78">
        <v>7</v>
      </c>
      <c r="R13" s="108">
        <v>170</v>
      </c>
      <c r="S13" s="82">
        <v>10</v>
      </c>
      <c r="T13" s="84">
        <v>160</v>
      </c>
      <c r="U13" s="77">
        <f t="shared" si="4"/>
        <v>340</v>
      </c>
      <c r="V13" s="78">
        <v>5</v>
      </c>
      <c r="W13" s="81"/>
    </row>
    <row r="14" spans="1:23" s="79" customFormat="1" ht="15.75" thickBot="1" x14ac:dyDescent="0.3">
      <c r="A14" s="87" t="s">
        <v>48</v>
      </c>
      <c r="B14" s="91">
        <f t="shared" si="0"/>
        <v>800</v>
      </c>
      <c r="C14" s="80">
        <v>150</v>
      </c>
      <c r="D14" s="99"/>
      <c r="E14" s="84">
        <v>110</v>
      </c>
      <c r="F14" s="77">
        <f t="shared" si="1"/>
        <v>260</v>
      </c>
      <c r="G14" s="78">
        <v>11</v>
      </c>
      <c r="H14" s="82">
        <v>10</v>
      </c>
      <c r="I14" s="82">
        <v>150</v>
      </c>
      <c r="J14" s="106">
        <v>10</v>
      </c>
      <c r="K14" s="77">
        <f t="shared" si="2"/>
        <v>170</v>
      </c>
      <c r="L14" s="78">
        <v>6</v>
      </c>
      <c r="M14" s="99"/>
      <c r="N14" s="99"/>
      <c r="O14" s="101"/>
      <c r="P14" s="77">
        <f t="shared" si="3"/>
        <v>0</v>
      </c>
      <c r="Q14" s="78">
        <v>10</v>
      </c>
      <c r="R14" s="94">
        <v>200</v>
      </c>
      <c r="S14" s="82">
        <v>170</v>
      </c>
      <c r="T14" s="118"/>
      <c r="U14" s="77">
        <f t="shared" si="4"/>
        <v>370</v>
      </c>
      <c r="V14" s="78">
        <v>3</v>
      </c>
      <c r="W14" s="81"/>
    </row>
    <row r="15" spans="1:23" s="79" customFormat="1" ht="15.75" thickBot="1" x14ac:dyDescent="0.3">
      <c r="A15" s="87" t="s">
        <v>47</v>
      </c>
      <c r="B15" s="91">
        <f t="shared" si="0"/>
        <v>770</v>
      </c>
      <c r="C15" s="80">
        <v>160</v>
      </c>
      <c r="D15" s="82">
        <v>140</v>
      </c>
      <c r="E15" s="84">
        <v>140</v>
      </c>
      <c r="F15" s="77">
        <f t="shared" si="1"/>
        <v>440</v>
      </c>
      <c r="G15" s="78">
        <v>4</v>
      </c>
      <c r="H15" s="82">
        <v>10</v>
      </c>
      <c r="I15" s="82">
        <v>180</v>
      </c>
      <c r="J15" s="101"/>
      <c r="K15" s="77">
        <f t="shared" si="2"/>
        <v>190</v>
      </c>
      <c r="L15" s="78">
        <v>5</v>
      </c>
      <c r="M15" s="99"/>
      <c r="N15" s="99"/>
      <c r="O15" s="101"/>
      <c r="P15" s="77">
        <f t="shared" si="3"/>
        <v>0</v>
      </c>
      <c r="Q15" s="78">
        <v>10</v>
      </c>
      <c r="R15" s="110"/>
      <c r="S15" s="82">
        <v>140</v>
      </c>
      <c r="T15" s="101"/>
      <c r="U15" s="77">
        <f t="shared" si="4"/>
        <v>140</v>
      </c>
      <c r="V15" s="78">
        <v>12</v>
      </c>
      <c r="W15" s="81"/>
    </row>
    <row r="16" spans="1:23" s="79" customFormat="1" ht="15.75" thickBot="1" x14ac:dyDescent="0.3">
      <c r="A16" s="87" t="s">
        <v>45</v>
      </c>
      <c r="B16" s="91">
        <f t="shared" si="0"/>
        <v>540</v>
      </c>
      <c r="C16" s="80">
        <v>180</v>
      </c>
      <c r="D16" s="82">
        <v>160</v>
      </c>
      <c r="E16" s="101"/>
      <c r="F16" s="77">
        <f t="shared" si="1"/>
        <v>340</v>
      </c>
      <c r="G16" s="78">
        <v>8</v>
      </c>
      <c r="H16" s="99"/>
      <c r="I16" s="99"/>
      <c r="J16" s="101"/>
      <c r="K16" s="77">
        <f t="shared" si="2"/>
        <v>0</v>
      </c>
      <c r="L16" s="78">
        <v>9</v>
      </c>
      <c r="M16" s="99"/>
      <c r="N16" s="94">
        <v>200</v>
      </c>
      <c r="O16" s="101"/>
      <c r="P16" s="77">
        <f t="shared" si="3"/>
        <v>200</v>
      </c>
      <c r="Q16" s="78">
        <v>4</v>
      </c>
      <c r="R16" s="110"/>
      <c r="S16" s="113"/>
      <c r="T16" s="119"/>
      <c r="U16" s="77">
        <f t="shared" si="4"/>
        <v>0</v>
      </c>
      <c r="V16" s="78"/>
      <c r="W16" s="81"/>
    </row>
    <row r="17" spans="1:23" s="79" customFormat="1" ht="15.75" thickBot="1" x14ac:dyDescent="0.3">
      <c r="A17" s="87" t="s">
        <v>53</v>
      </c>
      <c r="B17" s="91">
        <f t="shared" si="0"/>
        <v>400</v>
      </c>
      <c r="C17" s="80">
        <v>10</v>
      </c>
      <c r="D17" s="99"/>
      <c r="E17" s="101"/>
      <c r="F17" s="77">
        <f t="shared" si="1"/>
        <v>10</v>
      </c>
      <c r="G17" s="78">
        <v>14</v>
      </c>
      <c r="H17" s="82">
        <v>10</v>
      </c>
      <c r="I17" s="99"/>
      <c r="J17" s="84">
        <v>10</v>
      </c>
      <c r="K17" s="77">
        <f t="shared" si="2"/>
        <v>20</v>
      </c>
      <c r="L17" s="78">
        <v>7</v>
      </c>
      <c r="M17" s="99"/>
      <c r="N17" s="82">
        <v>180</v>
      </c>
      <c r="O17" s="101"/>
      <c r="P17" s="77">
        <f t="shared" si="3"/>
        <v>180</v>
      </c>
      <c r="Q17" s="78">
        <v>8</v>
      </c>
      <c r="R17" s="108">
        <v>10</v>
      </c>
      <c r="S17" s="82">
        <v>10</v>
      </c>
      <c r="T17" s="84">
        <v>170</v>
      </c>
      <c r="U17" s="77">
        <f t="shared" si="4"/>
        <v>190</v>
      </c>
      <c r="V17" s="78">
        <v>7</v>
      </c>
      <c r="W17" s="81"/>
    </row>
    <row r="18" spans="1:23" s="79" customFormat="1" ht="15.75" thickBot="1" x14ac:dyDescent="0.3">
      <c r="A18" s="87" t="s">
        <v>50</v>
      </c>
      <c r="B18" s="91">
        <f t="shared" si="0"/>
        <v>400</v>
      </c>
      <c r="C18" s="80">
        <v>120</v>
      </c>
      <c r="D18" s="82">
        <v>180</v>
      </c>
      <c r="E18" s="84">
        <v>100</v>
      </c>
      <c r="F18" s="77">
        <f t="shared" si="1"/>
        <v>400</v>
      </c>
      <c r="G18" s="78">
        <v>5</v>
      </c>
      <c r="H18" s="99"/>
      <c r="I18" s="99"/>
      <c r="J18" s="101"/>
      <c r="K18" s="77">
        <f t="shared" si="2"/>
        <v>0</v>
      </c>
      <c r="L18" s="78">
        <v>9</v>
      </c>
      <c r="M18" s="99"/>
      <c r="N18" s="99"/>
      <c r="O18" s="101"/>
      <c r="P18" s="77">
        <f t="shared" si="3"/>
        <v>0</v>
      </c>
      <c r="Q18" s="78">
        <v>10</v>
      </c>
      <c r="R18" s="110"/>
      <c r="S18" s="99"/>
      <c r="T18" s="101"/>
      <c r="U18" s="77">
        <f t="shared" si="4"/>
        <v>0</v>
      </c>
      <c r="V18" s="78"/>
      <c r="W18" s="81"/>
    </row>
    <row r="19" spans="1:23" s="79" customFormat="1" ht="15.75" thickBot="1" x14ac:dyDescent="0.3">
      <c r="A19" s="87" t="s">
        <v>54</v>
      </c>
      <c r="B19" s="91">
        <f t="shared" si="0"/>
        <v>220</v>
      </c>
      <c r="C19" s="80">
        <v>10</v>
      </c>
      <c r="D19" s="94">
        <v>190</v>
      </c>
      <c r="E19" s="82">
        <v>10</v>
      </c>
      <c r="F19" s="77">
        <f t="shared" si="1"/>
        <v>210</v>
      </c>
      <c r="G19" s="78">
        <v>12</v>
      </c>
      <c r="H19" s="82">
        <v>10</v>
      </c>
      <c r="I19" s="99"/>
      <c r="J19" s="101"/>
      <c r="K19" s="77">
        <f t="shared" si="2"/>
        <v>10</v>
      </c>
      <c r="L19" s="78">
        <v>8</v>
      </c>
      <c r="M19" s="99"/>
      <c r="N19" s="99"/>
      <c r="O19" s="101"/>
      <c r="P19" s="77">
        <f t="shared" si="3"/>
        <v>0</v>
      </c>
      <c r="Q19" s="78">
        <v>10</v>
      </c>
      <c r="R19" s="110"/>
      <c r="S19" s="99"/>
      <c r="T19" s="84"/>
      <c r="U19" s="77">
        <f t="shared" si="4"/>
        <v>0</v>
      </c>
      <c r="V19" s="78"/>
      <c r="W19" s="81"/>
    </row>
    <row r="20" spans="1:23" s="79" customFormat="1" ht="15.75" thickBot="1" x14ac:dyDescent="0.3">
      <c r="A20" s="87" t="s">
        <v>71</v>
      </c>
      <c r="B20" s="91">
        <f t="shared" si="0"/>
        <v>200</v>
      </c>
      <c r="C20" s="102"/>
      <c r="D20" s="99"/>
      <c r="E20" s="99"/>
      <c r="F20" s="77">
        <f t="shared" si="1"/>
        <v>0</v>
      </c>
      <c r="G20" s="78"/>
      <c r="H20" s="99"/>
      <c r="I20" s="99"/>
      <c r="J20" s="101"/>
      <c r="K20" s="77">
        <f t="shared" si="2"/>
        <v>0</v>
      </c>
      <c r="L20" s="78"/>
      <c r="M20" s="99"/>
      <c r="N20" s="99"/>
      <c r="O20" s="101"/>
      <c r="P20" s="77">
        <f t="shared" si="3"/>
        <v>0</v>
      </c>
      <c r="Q20" s="78"/>
      <c r="R20" s="99"/>
      <c r="S20" s="120">
        <v>200</v>
      </c>
      <c r="T20" s="101"/>
      <c r="U20" s="77">
        <f t="shared" si="4"/>
        <v>200</v>
      </c>
      <c r="V20" s="78">
        <v>6</v>
      </c>
      <c r="W20" s="81"/>
    </row>
    <row r="21" spans="1:23" s="79" customFormat="1" ht="15.75" thickBot="1" x14ac:dyDescent="0.3">
      <c r="A21" s="87" t="s">
        <v>63</v>
      </c>
      <c r="B21" s="91">
        <f t="shared" si="0"/>
        <v>200</v>
      </c>
      <c r="C21" s="102"/>
      <c r="D21" s="99"/>
      <c r="E21" s="99"/>
      <c r="F21" s="77">
        <f t="shared" si="1"/>
        <v>0</v>
      </c>
      <c r="G21" s="78">
        <v>0</v>
      </c>
      <c r="H21" s="99"/>
      <c r="I21" s="99"/>
      <c r="J21" s="101"/>
      <c r="K21" s="77">
        <f t="shared" si="2"/>
        <v>0</v>
      </c>
      <c r="L21" s="78">
        <v>0</v>
      </c>
      <c r="M21" s="99"/>
      <c r="N21" s="99"/>
      <c r="O21" s="84">
        <v>10</v>
      </c>
      <c r="P21" s="77">
        <f t="shared" si="3"/>
        <v>10</v>
      </c>
      <c r="Q21" s="78">
        <v>9</v>
      </c>
      <c r="R21" s="108">
        <v>10</v>
      </c>
      <c r="S21" s="99"/>
      <c r="T21" s="121">
        <v>180</v>
      </c>
      <c r="U21" s="77">
        <f t="shared" si="4"/>
        <v>190</v>
      </c>
      <c r="V21" s="78">
        <v>7</v>
      </c>
      <c r="W21" s="81"/>
    </row>
    <row r="22" spans="1:23" s="79" customFormat="1" ht="15.75" thickBot="1" x14ac:dyDescent="0.3">
      <c r="A22" s="88" t="s">
        <v>56</v>
      </c>
      <c r="B22" s="91">
        <f t="shared" si="0"/>
        <v>190</v>
      </c>
      <c r="C22" s="99"/>
      <c r="D22" s="99"/>
      <c r="E22" s="95">
        <v>190</v>
      </c>
      <c r="F22" s="77">
        <f t="shared" si="1"/>
        <v>190</v>
      </c>
      <c r="G22" s="78">
        <v>13</v>
      </c>
      <c r="H22" s="99"/>
      <c r="I22" s="99"/>
      <c r="J22" s="101"/>
      <c r="K22" s="77">
        <f t="shared" si="2"/>
        <v>0</v>
      </c>
      <c r="L22" s="78">
        <v>9</v>
      </c>
      <c r="M22" s="99"/>
      <c r="N22" s="99"/>
      <c r="O22" s="101"/>
      <c r="P22" s="77">
        <f t="shared" si="3"/>
        <v>0</v>
      </c>
      <c r="Q22" s="78">
        <v>10</v>
      </c>
      <c r="R22" s="110"/>
      <c r="S22" s="99"/>
      <c r="T22" s="101"/>
      <c r="U22" s="77">
        <f t="shared" si="4"/>
        <v>0</v>
      </c>
      <c r="V22" s="78"/>
      <c r="W22" s="81"/>
    </row>
    <row r="23" spans="1:23" s="79" customFormat="1" ht="15.75" thickBot="1" x14ac:dyDescent="0.3">
      <c r="A23" s="87"/>
      <c r="B23" s="91">
        <f t="shared" si="0"/>
        <v>0</v>
      </c>
      <c r="C23" s="82"/>
      <c r="D23" s="82"/>
      <c r="E23" s="84"/>
      <c r="F23" s="77">
        <f t="shared" si="1"/>
        <v>0</v>
      </c>
      <c r="G23" s="78"/>
      <c r="H23" s="82"/>
      <c r="I23" s="82"/>
      <c r="J23" s="84"/>
      <c r="K23" s="77">
        <f t="shared" si="2"/>
        <v>0</v>
      </c>
      <c r="L23" s="78"/>
      <c r="M23" s="82"/>
      <c r="N23" s="82"/>
      <c r="O23" s="84"/>
      <c r="P23" s="77">
        <f t="shared" si="3"/>
        <v>0</v>
      </c>
      <c r="Q23" s="78"/>
      <c r="R23" s="82"/>
      <c r="S23" s="82"/>
      <c r="T23" s="84"/>
      <c r="U23" s="77">
        <f t="shared" si="4"/>
        <v>0</v>
      </c>
      <c r="V23" s="78"/>
      <c r="W23" s="81"/>
    </row>
    <row r="24" spans="1:23" s="79" customFormat="1" ht="15.75" thickBot="1" x14ac:dyDescent="0.3">
      <c r="A24" s="87"/>
      <c r="B24" s="91">
        <f t="shared" si="0"/>
        <v>0</v>
      </c>
      <c r="C24" s="82"/>
      <c r="D24" s="82"/>
      <c r="E24" s="82"/>
      <c r="F24" s="77">
        <f t="shared" si="1"/>
        <v>0</v>
      </c>
      <c r="G24" s="78"/>
      <c r="H24" s="82"/>
      <c r="I24" s="82"/>
      <c r="J24" s="84"/>
      <c r="K24" s="77">
        <f t="shared" si="2"/>
        <v>0</v>
      </c>
      <c r="L24" s="78"/>
      <c r="M24" s="82"/>
      <c r="N24" s="82"/>
      <c r="O24" s="84"/>
      <c r="P24" s="77">
        <f t="shared" si="3"/>
        <v>0</v>
      </c>
      <c r="Q24" s="78"/>
      <c r="R24" s="82"/>
      <c r="S24" s="82"/>
      <c r="T24" s="84"/>
      <c r="U24" s="77">
        <f t="shared" si="4"/>
        <v>0</v>
      </c>
      <c r="V24" s="78"/>
      <c r="W24" s="81"/>
    </row>
    <row r="25" spans="1:23" s="79" customFormat="1" ht="15.75" thickBot="1" x14ac:dyDescent="0.3">
      <c r="A25" s="87"/>
      <c r="B25" s="91">
        <f t="shared" si="0"/>
        <v>0</v>
      </c>
      <c r="C25" s="82"/>
      <c r="D25" s="82"/>
      <c r="E25" s="82"/>
      <c r="F25" s="77">
        <f t="shared" si="1"/>
        <v>0</v>
      </c>
      <c r="G25" s="78"/>
      <c r="H25" s="82"/>
      <c r="I25" s="82"/>
      <c r="J25" s="84"/>
      <c r="K25" s="77">
        <f t="shared" si="2"/>
        <v>0</v>
      </c>
      <c r="L25" s="78"/>
      <c r="M25" s="82"/>
      <c r="N25" s="82"/>
      <c r="O25" s="84"/>
      <c r="P25" s="77">
        <f t="shared" si="3"/>
        <v>0</v>
      </c>
      <c r="Q25" s="78"/>
      <c r="R25" s="82"/>
      <c r="S25" s="82"/>
      <c r="T25" s="84"/>
      <c r="U25" s="77">
        <f t="shared" si="4"/>
        <v>0</v>
      </c>
      <c r="V25" s="78"/>
      <c r="W25" s="81"/>
    </row>
    <row r="26" spans="1:23" s="79" customFormat="1" ht="15.75" thickBot="1" x14ac:dyDescent="0.3">
      <c r="A26" s="87"/>
      <c r="B26" s="91">
        <f t="shared" si="0"/>
        <v>0</v>
      </c>
      <c r="C26" s="82"/>
      <c r="D26" s="82"/>
      <c r="E26" s="84"/>
      <c r="F26" s="77">
        <f t="shared" si="1"/>
        <v>0</v>
      </c>
      <c r="G26" s="78"/>
      <c r="H26" s="82"/>
      <c r="I26" s="82"/>
      <c r="J26" s="84"/>
      <c r="K26" s="77">
        <f t="shared" si="2"/>
        <v>0</v>
      </c>
      <c r="L26" s="78"/>
      <c r="M26" s="82"/>
      <c r="N26" s="82"/>
      <c r="O26" s="84"/>
      <c r="P26" s="77">
        <f t="shared" si="3"/>
        <v>0</v>
      </c>
      <c r="Q26" s="78"/>
      <c r="R26" s="82"/>
      <c r="S26" s="82"/>
      <c r="T26" s="84"/>
      <c r="U26" s="77">
        <f t="shared" si="4"/>
        <v>0</v>
      </c>
      <c r="V26" s="78"/>
      <c r="W26" s="81"/>
    </row>
    <row r="27" spans="1:23" s="79" customFormat="1" ht="15.75" thickBot="1" x14ac:dyDescent="0.3">
      <c r="A27" s="87"/>
      <c r="B27" s="91">
        <f t="shared" si="0"/>
        <v>0</v>
      </c>
      <c r="C27" s="82"/>
      <c r="D27" s="82"/>
      <c r="E27" s="84"/>
      <c r="F27" s="77">
        <f t="shared" si="1"/>
        <v>0</v>
      </c>
      <c r="G27" s="78"/>
      <c r="H27" s="82"/>
      <c r="I27" s="82"/>
      <c r="J27" s="84"/>
      <c r="K27" s="77">
        <f t="shared" si="2"/>
        <v>0</v>
      </c>
      <c r="L27" s="78"/>
      <c r="M27" s="82"/>
      <c r="N27" s="82"/>
      <c r="O27" s="84"/>
      <c r="P27" s="77">
        <f t="shared" si="3"/>
        <v>0</v>
      </c>
      <c r="Q27" s="78"/>
      <c r="R27" s="82"/>
      <c r="S27" s="82"/>
      <c r="T27" s="84"/>
      <c r="U27" s="77">
        <f t="shared" si="4"/>
        <v>0</v>
      </c>
      <c r="V27" s="78"/>
      <c r="W27" s="81"/>
    </row>
    <row r="28" spans="1:23" s="79" customFormat="1" ht="15.75" thickBot="1" x14ac:dyDescent="0.3">
      <c r="A28" s="87"/>
      <c r="B28" s="91">
        <f t="shared" si="0"/>
        <v>0</v>
      </c>
      <c r="C28" s="82"/>
      <c r="D28" s="82"/>
      <c r="E28" s="84"/>
      <c r="F28" s="77">
        <f t="shared" si="1"/>
        <v>0</v>
      </c>
      <c r="G28" s="78"/>
      <c r="H28" s="82"/>
      <c r="I28" s="82"/>
      <c r="J28" s="84"/>
      <c r="K28" s="77">
        <f t="shared" si="2"/>
        <v>0</v>
      </c>
      <c r="L28" s="78"/>
      <c r="M28" s="82"/>
      <c r="N28" s="82"/>
      <c r="O28" s="84"/>
      <c r="P28" s="77">
        <f t="shared" si="3"/>
        <v>0</v>
      </c>
      <c r="Q28" s="78"/>
      <c r="R28" s="82"/>
      <c r="S28" s="82"/>
      <c r="T28" s="85"/>
      <c r="U28" s="77">
        <f t="shared" si="4"/>
        <v>0</v>
      </c>
      <c r="V28" s="78"/>
      <c r="W28" s="81"/>
    </row>
    <row r="29" spans="1:23" s="79" customFormat="1" ht="15.75" thickBot="1" x14ac:dyDescent="0.3">
      <c r="A29" s="87"/>
      <c r="B29" s="91">
        <f t="shared" si="0"/>
        <v>0</v>
      </c>
      <c r="C29" s="82"/>
      <c r="D29" s="82"/>
      <c r="E29" s="84"/>
      <c r="F29" s="77">
        <v>0</v>
      </c>
      <c r="G29" s="78"/>
      <c r="H29" s="82"/>
      <c r="I29" s="82"/>
      <c r="J29" s="84"/>
      <c r="K29" s="77">
        <f t="shared" si="2"/>
        <v>0</v>
      </c>
      <c r="L29" s="78"/>
      <c r="M29" s="89"/>
      <c r="N29" s="82"/>
      <c r="O29" s="84"/>
      <c r="P29" s="77">
        <f t="shared" si="3"/>
        <v>0</v>
      </c>
      <c r="Q29" s="78"/>
      <c r="R29" s="82"/>
      <c r="S29" s="82"/>
      <c r="T29" s="84"/>
      <c r="U29" s="77">
        <f t="shared" si="4"/>
        <v>0</v>
      </c>
      <c r="V29" s="78"/>
      <c r="W29" s="81"/>
    </row>
    <row r="30" spans="1:23" s="79" customFormat="1" ht="15.75" thickBot="1" x14ac:dyDescent="0.3">
      <c r="A30" s="87"/>
      <c r="B30" s="91">
        <f t="shared" si="0"/>
        <v>0</v>
      </c>
      <c r="C30" s="82"/>
      <c r="D30" s="82"/>
      <c r="E30" s="84"/>
      <c r="F30" s="77">
        <f>SUM(C30:E30)</f>
        <v>0</v>
      </c>
      <c r="G30" s="78"/>
      <c r="H30" s="82"/>
      <c r="I30" s="82"/>
      <c r="J30" s="84"/>
      <c r="K30" s="77">
        <f t="shared" si="2"/>
        <v>0</v>
      </c>
      <c r="L30" s="78"/>
      <c r="M30" s="80"/>
      <c r="N30" s="82"/>
      <c r="O30" s="84"/>
      <c r="P30" s="77">
        <f t="shared" si="3"/>
        <v>0</v>
      </c>
      <c r="Q30" s="78"/>
      <c r="R30" s="82"/>
      <c r="S30" s="83"/>
      <c r="T30" s="84"/>
      <c r="U30" s="77">
        <f t="shared" si="4"/>
        <v>0</v>
      </c>
      <c r="V30" s="78"/>
      <c r="W30" s="81"/>
    </row>
    <row r="31" spans="1:23" ht="15.75" thickBot="1" x14ac:dyDescent="0.3">
      <c r="A31" s="90" t="s">
        <v>28</v>
      </c>
      <c r="B31" s="92"/>
      <c r="C31" s="12"/>
      <c r="D31" s="12"/>
      <c r="E31" s="13"/>
      <c r="F31" s="14"/>
      <c r="G31" s="15"/>
      <c r="H31" s="12"/>
      <c r="I31" s="12"/>
      <c r="J31" s="13"/>
      <c r="K31" s="14"/>
      <c r="L31" s="15"/>
      <c r="M31" s="12"/>
      <c r="N31" s="12"/>
      <c r="O31" s="13"/>
      <c r="P31" s="16"/>
      <c r="Q31" s="11"/>
      <c r="R31" s="12"/>
      <c r="S31" s="12"/>
      <c r="T31" s="13"/>
      <c r="U31" s="17"/>
      <c r="V31" s="18"/>
      <c r="W31" s="7"/>
    </row>
    <row r="32" spans="1:23" x14ac:dyDescent="0.2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7"/>
    </row>
  </sheetData>
  <autoFilter ref="A6:W31" xr:uid="{00000000-0009-0000-0000-000000000000}">
    <sortState ref="A7:W31">
      <sortCondition descending="1" ref="B6:B31"/>
    </sortState>
  </autoFilter>
  <sortState ref="A7:W31">
    <sortCondition descending="1" ref="B8:B31"/>
  </sortState>
  <mergeCells count="29"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A5:B5"/>
    <mergeCell ref="C5:G5"/>
    <mergeCell ref="H5:L5"/>
    <mergeCell ref="M5:Q5"/>
    <mergeCell ref="R5:V5"/>
  </mergeCells>
  <phoneticPr fontId="18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zoomScale="150" workbookViewId="0">
      <selection activeCell="G5" sqref="G5"/>
    </sheetView>
  </sheetViews>
  <sheetFormatPr defaultColWidth="8.85546875" defaultRowHeight="15" x14ac:dyDescent="0.25"/>
  <cols>
    <col min="1" max="1" width="20.42578125" bestFit="1" customWidth="1"/>
    <col min="7" max="10" width="8.85546875" customWidth="1"/>
    <col min="11" max="14" width="8.85546875" style="29" customWidth="1"/>
    <col min="15" max="18" width="8.85546875" style="29"/>
  </cols>
  <sheetData>
    <row r="1" spans="1:18" ht="39" thickBot="1" x14ac:dyDescent="0.3">
      <c r="A1" s="24" t="s">
        <v>14</v>
      </c>
      <c r="B1" s="25" t="s">
        <v>29</v>
      </c>
      <c r="C1" s="26" t="s">
        <v>16</v>
      </c>
      <c r="D1" s="26" t="s">
        <v>17</v>
      </c>
      <c r="E1" s="26" t="s">
        <v>18</v>
      </c>
      <c r="F1" s="27" t="s">
        <v>19</v>
      </c>
      <c r="G1" s="26" t="s">
        <v>33</v>
      </c>
      <c r="H1" s="26" t="s">
        <v>34</v>
      </c>
      <c r="I1" s="26" t="s">
        <v>35</v>
      </c>
      <c r="J1" s="28" t="s">
        <v>21</v>
      </c>
      <c r="K1" s="26" t="s">
        <v>39</v>
      </c>
      <c r="L1" s="26" t="s">
        <v>40</v>
      </c>
      <c r="M1" s="26" t="s">
        <v>41</v>
      </c>
      <c r="N1" s="28" t="s">
        <v>23</v>
      </c>
      <c r="O1" s="26" t="s">
        <v>42</v>
      </c>
      <c r="P1" s="26" t="s">
        <v>43</v>
      </c>
      <c r="Q1" s="26" t="s">
        <v>44</v>
      </c>
      <c r="R1" s="28" t="s">
        <v>25</v>
      </c>
    </row>
    <row r="2" spans="1:18" ht="15.75" thickBot="1" x14ac:dyDescent="0.3">
      <c r="A2" s="21"/>
      <c r="B2" s="22"/>
      <c r="C2" s="19"/>
      <c r="D2" s="19"/>
      <c r="E2" s="19"/>
      <c r="F2" s="23"/>
      <c r="G2" s="20"/>
      <c r="H2" s="20"/>
      <c r="I2" s="20"/>
    </row>
    <row r="3" spans="1:18" ht="15.75" thickBot="1" x14ac:dyDescent="0.3">
      <c r="A3" s="58" t="s">
        <v>4</v>
      </c>
      <c r="B3" s="32">
        <f t="shared" ref="B3:B19" si="0">SUM(F3+J3+N3+R3)</f>
        <v>67.319999999999993</v>
      </c>
      <c r="C3" s="33">
        <v>14.73</v>
      </c>
      <c r="D3" s="33">
        <v>0.89</v>
      </c>
      <c r="E3" s="33">
        <v>9.1199999999999992</v>
      </c>
      <c r="F3" s="34">
        <f t="shared" ref="F3:F19" si="1">SUM(C3:E3)</f>
        <v>24.740000000000002</v>
      </c>
      <c r="G3" s="59">
        <v>4.8499999999999996</v>
      </c>
      <c r="H3" s="59">
        <v>9.5299999999999994</v>
      </c>
      <c r="I3" s="59">
        <v>2.4</v>
      </c>
      <c r="J3" s="35">
        <f t="shared" ref="J3:J19" si="2">SUM(G3:I3)</f>
        <v>16.779999999999998</v>
      </c>
      <c r="K3" s="36">
        <v>5.81</v>
      </c>
      <c r="L3" s="36">
        <v>2.89</v>
      </c>
      <c r="M3" s="36">
        <v>3.24</v>
      </c>
      <c r="N3" s="35">
        <f t="shared" ref="N3:N19" si="3">SUM(K3:M3)</f>
        <v>11.94</v>
      </c>
      <c r="O3" s="36">
        <v>2.04</v>
      </c>
      <c r="P3" s="36">
        <v>11.82</v>
      </c>
      <c r="Q3" s="122"/>
      <c r="R3" s="67">
        <f t="shared" ref="R3:R19" si="4">SUM(O3:Q3)</f>
        <v>13.86</v>
      </c>
    </row>
    <row r="4" spans="1:18" ht="15.75" thickBot="1" x14ac:dyDescent="0.3">
      <c r="A4" s="60" t="s">
        <v>27</v>
      </c>
      <c r="B4" s="32">
        <f t="shared" si="0"/>
        <v>58.300000000000004</v>
      </c>
      <c r="C4" s="38">
        <v>16.690000000000001</v>
      </c>
      <c r="D4" s="103"/>
      <c r="E4" s="38">
        <v>16.16</v>
      </c>
      <c r="F4" s="34">
        <f t="shared" si="1"/>
        <v>32.85</v>
      </c>
      <c r="G4" s="105"/>
      <c r="H4" s="105"/>
      <c r="I4" s="105"/>
      <c r="J4" s="35">
        <f t="shared" si="2"/>
        <v>0</v>
      </c>
      <c r="K4" s="107"/>
      <c r="L4" s="107"/>
      <c r="M4" s="41">
        <v>11</v>
      </c>
      <c r="N4" s="35">
        <f t="shared" si="3"/>
        <v>11</v>
      </c>
      <c r="O4" s="41">
        <v>2.64</v>
      </c>
      <c r="P4" s="107"/>
      <c r="Q4" s="41">
        <v>11.81</v>
      </c>
      <c r="R4" s="67">
        <f t="shared" si="4"/>
        <v>14.450000000000001</v>
      </c>
    </row>
    <row r="5" spans="1:18" ht="15.75" customHeight="1" thickBot="1" x14ac:dyDescent="0.3">
      <c r="A5" s="60" t="s">
        <v>55</v>
      </c>
      <c r="B5" s="32">
        <f t="shared" si="0"/>
        <v>57.849999999999994</v>
      </c>
      <c r="C5" s="38">
        <v>4.8600000000000003</v>
      </c>
      <c r="D5" s="103"/>
      <c r="E5" s="38">
        <v>4.4800000000000004</v>
      </c>
      <c r="F5" s="34">
        <f t="shared" si="1"/>
        <v>9.34</v>
      </c>
      <c r="G5" s="61">
        <v>6.45</v>
      </c>
      <c r="H5" s="61">
        <v>5.03</v>
      </c>
      <c r="I5" s="61">
        <v>6.82</v>
      </c>
      <c r="J5" s="35">
        <f t="shared" si="2"/>
        <v>18.3</v>
      </c>
      <c r="K5" s="41">
        <v>11.88</v>
      </c>
      <c r="L5" s="41">
        <v>1.33</v>
      </c>
      <c r="M5" s="41">
        <v>1.45</v>
      </c>
      <c r="N5" s="35">
        <f t="shared" si="3"/>
        <v>14.66</v>
      </c>
      <c r="O5" s="41">
        <v>0</v>
      </c>
      <c r="P5" s="41">
        <v>8.7799999999999994</v>
      </c>
      <c r="Q5" s="41">
        <v>6.77</v>
      </c>
      <c r="R5" s="67">
        <f t="shared" si="4"/>
        <v>15.549999999999999</v>
      </c>
    </row>
    <row r="6" spans="1:18" ht="15.75" customHeight="1" thickBot="1" x14ac:dyDescent="0.3">
      <c r="A6" s="60" t="s">
        <v>52</v>
      </c>
      <c r="B6" s="32">
        <f t="shared" si="0"/>
        <v>25.130000000000003</v>
      </c>
      <c r="C6" s="38">
        <v>1.01</v>
      </c>
      <c r="D6" s="38">
        <v>5.49</v>
      </c>
      <c r="E6" s="38">
        <v>6.89</v>
      </c>
      <c r="F6" s="34">
        <f t="shared" si="1"/>
        <v>13.39</v>
      </c>
      <c r="G6" s="61">
        <v>4.2300000000000004</v>
      </c>
      <c r="H6" s="61">
        <v>2.94</v>
      </c>
      <c r="I6" s="105"/>
      <c r="J6" s="35">
        <f t="shared" si="2"/>
        <v>7.17</v>
      </c>
      <c r="K6" s="107"/>
      <c r="L6" s="107"/>
      <c r="M6" s="107"/>
      <c r="N6" s="35">
        <f t="shared" si="3"/>
        <v>0</v>
      </c>
      <c r="O6" s="107"/>
      <c r="P6" s="41">
        <v>4.57</v>
      </c>
      <c r="Q6" s="107"/>
      <c r="R6" s="67">
        <f t="shared" si="4"/>
        <v>4.57</v>
      </c>
    </row>
    <row r="7" spans="1:18" ht="15.75" customHeight="1" thickBot="1" x14ac:dyDescent="0.3">
      <c r="A7" s="60" t="s">
        <v>49</v>
      </c>
      <c r="B7" s="32">
        <f t="shared" si="0"/>
        <v>23.74</v>
      </c>
      <c r="C7" s="38">
        <v>4.97</v>
      </c>
      <c r="D7" s="38">
        <v>3.01</v>
      </c>
      <c r="E7" s="38">
        <v>3.55</v>
      </c>
      <c r="F7" s="34">
        <f t="shared" si="1"/>
        <v>11.53</v>
      </c>
      <c r="G7" s="105"/>
      <c r="H7" s="105"/>
      <c r="I7" s="105"/>
      <c r="J7" s="35">
        <f t="shared" si="2"/>
        <v>0</v>
      </c>
      <c r="K7" s="41">
        <v>3.56</v>
      </c>
      <c r="L7" s="41">
        <v>1.04</v>
      </c>
      <c r="M7" s="111">
        <v>0</v>
      </c>
      <c r="N7" s="35">
        <f t="shared" si="3"/>
        <v>4.5999999999999996</v>
      </c>
      <c r="O7" s="41">
        <v>0</v>
      </c>
      <c r="P7" s="41">
        <v>7.61</v>
      </c>
      <c r="Q7" s="41">
        <v>0</v>
      </c>
      <c r="R7" s="67">
        <f t="shared" si="4"/>
        <v>7.61</v>
      </c>
    </row>
    <row r="8" spans="1:18" ht="15.75" customHeight="1" thickBot="1" x14ac:dyDescent="0.3">
      <c r="A8" s="62" t="s">
        <v>48</v>
      </c>
      <c r="B8" s="32">
        <f t="shared" si="0"/>
        <v>21.08</v>
      </c>
      <c r="C8" s="38">
        <v>5.21</v>
      </c>
      <c r="D8" s="103"/>
      <c r="E8" s="38">
        <v>2.8</v>
      </c>
      <c r="F8" s="34">
        <f t="shared" si="1"/>
        <v>8.01</v>
      </c>
      <c r="G8" s="61">
        <v>0</v>
      </c>
      <c r="H8" s="61">
        <v>1.37</v>
      </c>
      <c r="I8" s="105"/>
      <c r="J8" s="35">
        <f t="shared" si="2"/>
        <v>1.37</v>
      </c>
      <c r="K8" s="107"/>
      <c r="L8" s="107"/>
      <c r="M8" s="107"/>
      <c r="N8" s="35">
        <f t="shared" si="3"/>
        <v>0</v>
      </c>
      <c r="O8" s="41">
        <v>3.95</v>
      </c>
      <c r="P8" s="41">
        <v>7.75</v>
      </c>
      <c r="Q8" s="107"/>
      <c r="R8" s="67">
        <f t="shared" si="4"/>
        <v>11.7</v>
      </c>
    </row>
    <row r="9" spans="1:18" ht="15.75" customHeight="1" thickBot="1" x14ac:dyDescent="0.3">
      <c r="A9" s="60" t="s">
        <v>45</v>
      </c>
      <c r="B9" s="32">
        <f t="shared" si="0"/>
        <v>20.260000000000002</v>
      </c>
      <c r="C9" s="38">
        <v>12.59</v>
      </c>
      <c r="D9" s="38">
        <v>1.81</v>
      </c>
      <c r="E9" s="103"/>
      <c r="F9" s="34">
        <f t="shared" si="1"/>
        <v>14.4</v>
      </c>
      <c r="G9" s="105"/>
      <c r="H9" s="105"/>
      <c r="I9" s="105"/>
      <c r="J9" s="35">
        <f t="shared" si="2"/>
        <v>0</v>
      </c>
      <c r="K9" s="107"/>
      <c r="L9" s="41">
        <v>5.86</v>
      </c>
      <c r="M9" s="107"/>
      <c r="N9" s="35">
        <f t="shared" si="3"/>
        <v>5.86</v>
      </c>
      <c r="O9" s="107"/>
      <c r="P9" s="107"/>
      <c r="Q9" s="107"/>
      <c r="R9" s="67">
        <f t="shared" si="4"/>
        <v>0</v>
      </c>
    </row>
    <row r="10" spans="1:18" ht="15.75" customHeight="1" thickBot="1" x14ac:dyDescent="0.3">
      <c r="A10" s="60" t="s">
        <v>47</v>
      </c>
      <c r="B10" s="32">
        <f t="shared" si="0"/>
        <v>19.07</v>
      </c>
      <c r="C10" s="38">
        <v>6.76</v>
      </c>
      <c r="D10" s="38">
        <v>1.07</v>
      </c>
      <c r="E10" s="38">
        <v>4.05</v>
      </c>
      <c r="F10" s="34">
        <f t="shared" si="1"/>
        <v>11.879999999999999</v>
      </c>
      <c r="G10" s="61">
        <v>0</v>
      </c>
      <c r="H10" s="61">
        <v>3.1</v>
      </c>
      <c r="I10" s="105"/>
      <c r="J10" s="35">
        <f t="shared" si="2"/>
        <v>3.1</v>
      </c>
      <c r="K10" s="107"/>
      <c r="L10" s="107"/>
      <c r="M10" s="107"/>
      <c r="N10" s="35">
        <f t="shared" si="3"/>
        <v>0</v>
      </c>
      <c r="O10" s="107"/>
      <c r="P10" s="41">
        <v>4.09</v>
      </c>
      <c r="Q10" s="107"/>
      <c r="R10" s="67">
        <f t="shared" si="4"/>
        <v>4.09</v>
      </c>
    </row>
    <row r="11" spans="1:18" ht="15.75" customHeight="1" thickBot="1" x14ac:dyDescent="0.3">
      <c r="A11" s="60" t="s">
        <v>46</v>
      </c>
      <c r="B11" s="32">
        <f t="shared" si="0"/>
        <v>16.200000000000003</v>
      </c>
      <c r="C11" s="38">
        <v>8.06</v>
      </c>
      <c r="D11" s="103"/>
      <c r="E11" s="38">
        <v>5.36</v>
      </c>
      <c r="F11" s="34">
        <f t="shared" si="1"/>
        <v>13.420000000000002</v>
      </c>
      <c r="G11" s="105"/>
      <c r="H11" s="105"/>
      <c r="I11" s="105"/>
      <c r="J11" s="35">
        <f t="shared" si="2"/>
        <v>0</v>
      </c>
      <c r="K11" s="107"/>
      <c r="L11" s="107"/>
      <c r="M11" s="107"/>
      <c r="N11" s="35">
        <f t="shared" si="3"/>
        <v>0</v>
      </c>
      <c r="O11" s="41">
        <v>1.01</v>
      </c>
      <c r="P11" s="41">
        <v>0</v>
      </c>
      <c r="Q11" s="41">
        <v>1.77</v>
      </c>
      <c r="R11" s="67">
        <f t="shared" si="4"/>
        <v>2.7800000000000002</v>
      </c>
    </row>
    <row r="12" spans="1:18" ht="15.75" customHeight="1" thickBot="1" x14ac:dyDescent="0.3">
      <c r="A12" s="62" t="s">
        <v>51</v>
      </c>
      <c r="B12" s="32">
        <f t="shared" si="0"/>
        <v>15.92</v>
      </c>
      <c r="C12" s="38">
        <v>2.46</v>
      </c>
      <c r="D12" s="38">
        <v>1.4</v>
      </c>
      <c r="E12" s="38">
        <v>3.46</v>
      </c>
      <c r="F12" s="34">
        <f t="shared" si="1"/>
        <v>7.32</v>
      </c>
      <c r="G12" s="61">
        <v>2.31</v>
      </c>
      <c r="H12" s="61">
        <v>1.62</v>
      </c>
      <c r="I12" s="105"/>
      <c r="J12" s="35">
        <f t="shared" si="2"/>
        <v>3.93</v>
      </c>
      <c r="K12" s="41">
        <v>2.31</v>
      </c>
      <c r="L12" s="41">
        <v>0</v>
      </c>
      <c r="M12" s="107"/>
      <c r="N12" s="35">
        <f t="shared" si="3"/>
        <v>2.31</v>
      </c>
      <c r="O12" s="41">
        <v>0</v>
      </c>
      <c r="P12" s="41">
        <v>2.36</v>
      </c>
      <c r="Q12" s="41">
        <v>0</v>
      </c>
      <c r="R12" s="67">
        <f t="shared" si="4"/>
        <v>2.36</v>
      </c>
    </row>
    <row r="13" spans="1:18" ht="15.75" customHeight="1" thickBot="1" x14ac:dyDescent="0.3">
      <c r="A13" s="62" t="s">
        <v>57</v>
      </c>
      <c r="B13" s="32">
        <f t="shared" si="0"/>
        <v>14.43</v>
      </c>
      <c r="C13" s="103"/>
      <c r="D13" s="103"/>
      <c r="E13" s="38">
        <v>14.43</v>
      </c>
      <c r="F13" s="34">
        <f t="shared" si="1"/>
        <v>14.43</v>
      </c>
      <c r="G13" s="105"/>
      <c r="H13" s="105"/>
      <c r="I13" s="105"/>
      <c r="J13" s="35">
        <f t="shared" si="2"/>
        <v>0</v>
      </c>
      <c r="K13" s="107"/>
      <c r="L13" s="107"/>
      <c r="M13" s="107"/>
      <c r="N13" s="35">
        <f t="shared" si="3"/>
        <v>0</v>
      </c>
      <c r="O13" s="107"/>
      <c r="P13" s="107"/>
      <c r="Q13" s="107"/>
      <c r="R13" s="67">
        <f t="shared" si="4"/>
        <v>0</v>
      </c>
    </row>
    <row r="14" spans="1:18" ht="15.75" customHeight="1" thickBot="1" x14ac:dyDescent="0.3">
      <c r="A14" s="60" t="s">
        <v>74</v>
      </c>
      <c r="B14" s="32">
        <f t="shared" si="0"/>
        <v>12.01</v>
      </c>
      <c r="C14" s="103"/>
      <c r="D14" s="103"/>
      <c r="E14" s="103"/>
      <c r="F14" s="34">
        <f t="shared" si="1"/>
        <v>0</v>
      </c>
      <c r="G14" s="105"/>
      <c r="H14" s="105"/>
      <c r="I14" s="105"/>
      <c r="J14" s="35">
        <f t="shared" si="2"/>
        <v>0</v>
      </c>
      <c r="K14" s="107"/>
      <c r="L14" s="107"/>
      <c r="M14" s="107"/>
      <c r="N14" s="35">
        <f t="shared" si="3"/>
        <v>0</v>
      </c>
      <c r="O14" s="107"/>
      <c r="P14" s="41">
        <v>12.01</v>
      </c>
      <c r="Q14" s="107"/>
      <c r="R14" s="67">
        <f t="shared" si="4"/>
        <v>12.01</v>
      </c>
    </row>
    <row r="15" spans="1:18" ht="15.75" thickBot="1" x14ac:dyDescent="0.3">
      <c r="A15" s="62" t="s">
        <v>50</v>
      </c>
      <c r="B15" s="32">
        <f t="shared" si="0"/>
        <v>9.66</v>
      </c>
      <c r="C15" s="38">
        <v>3.93</v>
      </c>
      <c r="D15" s="38">
        <v>3.02</v>
      </c>
      <c r="E15" s="38">
        <v>2.71</v>
      </c>
      <c r="F15" s="34">
        <f t="shared" si="1"/>
        <v>9.66</v>
      </c>
      <c r="G15" s="105"/>
      <c r="H15" s="105"/>
      <c r="I15" s="105"/>
      <c r="J15" s="35">
        <f t="shared" si="2"/>
        <v>0</v>
      </c>
      <c r="K15" s="107"/>
      <c r="L15" s="107"/>
      <c r="M15" s="107"/>
      <c r="N15" s="35">
        <f t="shared" si="3"/>
        <v>0</v>
      </c>
      <c r="O15" s="107"/>
      <c r="P15" s="107"/>
      <c r="Q15" s="107"/>
      <c r="R15" s="67">
        <f t="shared" si="4"/>
        <v>0</v>
      </c>
    </row>
    <row r="16" spans="1:18" ht="15.75" thickBot="1" x14ac:dyDescent="0.3">
      <c r="A16" s="60" t="s">
        <v>53</v>
      </c>
      <c r="B16" s="32">
        <f t="shared" si="0"/>
        <v>5.29</v>
      </c>
      <c r="C16" s="38">
        <v>0</v>
      </c>
      <c r="D16" s="103"/>
      <c r="E16" s="103"/>
      <c r="F16" s="34">
        <f t="shared" si="1"/>
        <v>0</v>
      </c>
      <c r="G16" s="61">
        <v>0</v>
      </c>
      <c r="H16" s="105"/>
      <c r="I16" s="105"/>
      <c r="J16" s="35">
        <f t="shared" si="2"/>
        <v>0</v>
      </c>
      <c r="K16" s="107"/>
      <c r="L16" s="41">
        <v>2.2200000000000002</v>
      </c>
      <c r="M16" s="107"/>
      <c r="N16" s="35">
        <f t="shared" si="3"/>
        <v>2.2200000000000002</v>
      </c>
      <c r="O16" s="41">
        <v>0</v>
      </c>
      <c r="P16" s="41">
        <v>0</v>
      </c>
      <c r="Q16" s="41">
        <v>3.07</v>
      </c>
      <c r="R16" s="67">
        <f t="shared" si="4"/>
        <v>3.07</v>
      </c>
    </row>
    <row r="17" spans="1:18" ht="15.75" customHeight="1" thickBot="1" x14ac:dyDescent="0.3">
      <c r="A17" s="60" t="s">
        <v>70</v>
      </c>
      <c r="B17" s="32">
        <f t="shared" si="0"/>
        <v>3.22</v>
      </c>
      <c r="C17" s="103"/>
      <c r="D17" s="103"/>
      <c r="E17" s="103"/>
      <c r="F17" s="34">
        <f t="shared" si="1"/>
        <v>0</v>
      </c>
      <c r="G17" s="105"/>
      <c r="H17" s="105"/>
      <c r="I17" s="105"/>
      <c r="J17" s="35">
        <f t="shared" si="2"/>
        <v>0</v>
      </c>
      <c r="K17" s="107"/>
      <c r="L17" s="107"/>
      <c r="M17" s="41">
        <v>0</v>
      </c>
      <c r="N17" s="35">
        <f t="shared" si="3"/>
        <v>0</v>
      </c>
      <c r="O17" s="41">
        <v>0</v>
      </c>
      <c r="P17" s="107"/>
      <c r="Q17" s="41">
        <v>3.22</v>
      </c>
      <c r="R17" s="67">
        <f t="shared" si="4"/>
        <v>3.22</v>
      </c>
    </row>
    <row r="18" spans="1:18" ht="15.75" customHeight="1" thickBot="1" x14ac:dyDescent="0.3">
      <c r="A18" s="60" t="s">
        <v>54</v>
      </c>
      <c r="B18" s="32">
        <f t="shared" si="0"/>
        <v>3.21</v>
      </c>
      <c r="C18" s="104">
        <v>0</v>
      </c>
      <c r="D18" s="38">
        <v>3.21</v>
      </c>
      <c r="E18" s="38">
        <v>0</v>
      </c>
      <c r="F18" s="34">
        <f t="shared" si="1"/>
        <v>3.21</v>
      </c>
      <c r="G18" s="61">
        <v>0</v>
      </c>
      <c r="H18" s="105"/>
      <c r="I18" s="105"/>
      <c r="J18" s="35">
        <f t="shared" si="2"/>
        <v>0</v>
      </c>
      <c r="K18" s="107"/>
      <c r="L18" s="107"/>
      <c r="M18" s="107"/>
      <c r="N18" s="35">
        <f t="shared" si="3"/>
        <v>0</v>
      </c>
      <c r="O18" s="107"/>
      <c r="P18" s="107"/>
      <c r="Q18" s="107"/>
      <c r="R18" s="67">
        <f t="shared" si="4"/>
        <v>0</v>
      </c>
    </row>
    <row r="19" spans="1:18" ht="15.75" customHeight="1" thickBot="1" x14ac:dyDescent="0.3">
      <c r="A19" s="60"/>
      <c r="B19" s="32">
        <f t="shared" si="0"/>
        <v>0</v>
      </c>
      <c r="C19" s="38"/>
      <c r="D19" s="38"/>
      <c r="E19" s="38"/>
      <c r="F19" s="34">
        <f t="shared" si="1"/>
        <v>0</v>
      </c>
      <c r="G19" s="61"/>
      <c r="H19" s="61"/>
      <c r="I19" s="61"/>
      <c r="J19" s="35">
        <f t="shared" si="2"/>
        <v>0</v>
      </c>
      <c r="K19" s="41"/>
      <c r="L19" s="41"/>
      <c r="M19" s="41"/>
      <c r="N19" s="35">
        <f t="shared" si="3"/>
        <v>0</v>
      </c>
      <c r="O19" s="41"/>
      <c r="P19" s="41"/>
      <c r="Q19" s="41"/>
      <c r="R19" s="67">
        <f t="shared" si="4"/>
        <v>0</v>
      </c>
    </row>
    <row r="20" spans="1:18" ht="15.75" customHeight="1" thickBot="1" x14ac:dyDescent="0.3">
      <c r="A20" s="60"/>
      <c r="B20" s="37"/>
      <c r="C20" s="38"/>
      <c r="D20" s="38"/>
      <c r="E20" s="38"/>
      <c r="F20" s="39"/>
      <c r="G20" s="61"/>
      <c r="H20" s="61"/>
      <c r="I20" s="61"/>
      <c r="J20" s="40"/>
      <c r="K20" s="41"/>
      <c r="L20" s="41"/>
      <c r="M20" s="41"/>
      <c r="N20" s="35"/>
      <c r="O20" s="41"/>
      <c r="P20" s="41"/>
      <c r="Q20" s="41"/>
      <c r="R20" s="68"/>
    </row>
    <row r="21" spans="1:18" ht="15.75" customHeight="1" thickBot="1" x14ac:dyDescent="0.3">
      <c r="A21" s="62"/>
      <c r="B21" s="37"/>
      <c r="C21" s="38"/>
      <c r="D21" s="38"/>
      <c r="E21" s="38"/>
      <c r="F21" s="39"/>
      <c r="G21" s="61"/>
      <c r="H21" s="61"/>
      <c r="I21" s="61"/>
      <c r="J21" s="40"/>
      <c r="K21" s="41"/>
      <c r="L21" s="41"/>
      <c r="M21" s="41"/>
      <c r="N21" s="35"/>
      <c r="O21" s="41"/>
      <c r="P21" s="41"/>
      <c r="Q21" s="41"/>
      <c r="R21" s="68"/>
    </row>
    <row r="22" spans="1:18" ht="15.75" customHeight="1" thickBot="1" x14ac:dyDescent="0.3">
      <c r="A22" s="62"/>
      <c r="B22" s="37"/>
      <c r="C22" s="38"/>
      <c r="D22" s="38"/>
      <c r="E22" s="38"/>
      <c r="F22" s="39"/>
      <c r="G22" s="61"/>
      <c r="H22" s="61"/>
      <c r="I22" s="61"/>
      <c r="J22" s="40"/>
      <c r="K22" s="41"/>
      <c r="L22" s="41"/>
      <c r="M22" s="41"/>
      <c r="N22" s="35"/>
      <c r="O22" s="41"/>
      <c r="P22" s="41"/>
      <c r="Q22" s="41"/>
      <c r="R22" s="68"/>
    </row>
    <row r="23" spans="1:18" ht="15.75" customHeight="1" thickBot="1" x14ac:dyDescent="0.3">
      <c r="A23" s="62"/>
      <c r="B23" s="37"/>
      <c r="C23" s="38"/>
      <c r="D23" s="38"/>
      <c r="E23" s="38"/>
      <c r="F23" s="39"/>
      <c r="G23" s="61"/>
      <c r="H23" s="61"/>
      <c r="I23" s="61"/>
      <c r="J23" s="40"/>
      <c r="K23" s="41"/>
      <c r="L23" s="41"/>
      <c r="M23" s="41"/>
      <c r="N23" s="35"/>
      <c r="O23" s="41"/>
      <c r="P23" s="41"/>
      <c r="Q23" s="41"/>
      <c r="R23" s="68"/>
    </row>
    <row r="24" spans="1:18" ht="15.75" customHeight="1" thickBot="1" x14ac:dyDescent="0.3">
      <c r="A24" s="62"/>
      <c r="B24" s="37"/>
      <c r="C24" s="38"/>
      <c r="D24" s="38"/>
      <c r="E24" s="38"/>
      <c r="F24" s="39"/>
      <c r="G24" s="61"/>
      <c r="H24" s="61"/>
      <c r="I24" s="61"/>
      <c r="J24" s="40"/>
      <c r="K24" s="41"/>
      <c r="L24" s="41"/>
      <c r="M24" s="41"/>
      <c r="N24" s="35"/>
      <c r="O24" s="41"/>
      <c r="P24" s="41"/>
      <c r="Q24" s="41"/>
      <c r="R24" s="68"/>
    </row>
    <row r="25" spans="1:18" ht="15.75" customHeight="1" thickBot="1" x14ac:dyDescent="0.3">
      <c r="A25" s="62"/>
      <c r="B25" s="37"/>
      <c r="C25" s="38"/>
      <c r="D25" s="38"/>
      <c r="E25" s="38"/>
      <c r="F25" s="39"/>
      <c r="G25" s="61"/>
      <c r="H25" s="61"/>
      <c r="I25" s="61"/>
      <c r="J25" s="40"/>
      <c r="K25" s="41"/>
      <c r="L25" s="41"/>
      <c r="M25" s="41"/>
      <c r="N25" s="35"/>
      <c r="O25" s="41"/>
      <c r="P25" s="41"/>
      <c r="Q25" s="41"/>
      <c r="R25" s="68"/>
    </row>
    <row r="26" spans="1:18" ht="15.75" customHeight="1" thickBot="1" x14ac:dyDescent="0.3">
      <c r="A26" s="62"/>
      <c r="B26" s="37"/>
      <c r="C26" s="38"/>
      <c r="D26" s="38"/>
      <c r="E26" s="38"/>
      <c r="F26" s="39"/>
      <c r="G26" s="61"/>
      <c r="H26" s="61"/>
      <c r="I26" s="61"/>
      <c r="J26" s="40"/>
      <c r="K26" s="41"/>
      <c r="L26" s="41"/>
      <c r="M26" s="41"/>
      <c r="N26" s="35"/>
      <c r="O26" s="41"/>
      <c r="P26" s="41"/>
      <c r="Q26" s="41"/>
      <c r="R26" s="68"/>
    </row>
    <row r="27" spans="1:18" ht="15.75" thickBot="1" x14ac:dyDescent="0.3">
      <c r="A27" s="62"/>
      <c r="B27" s="37"/>
      <c r="C27" s="38"/>
      <c r="D27" s="38"/>
      <c r="E27" s="38"/>
      <c r="F27" s="39"/>
      <c r="G27" s="61"/>
      <c r="H27" s="61"/>
      <c r="I27" s="61"/>
      <c r="J27" s="40"/>
      <c r="K27" s="41"/>
      <c r="L27" s="41"/>
      <c r="M27" s="41"/>
      <c r="N27" s="35"/>
      <c r="O27" s="41"/>
      <c r="P27" s="41"/>
      <c r="Q27" s="41"/>
      <c r="R27" s="68"/>
    </row>
    <row r="28" spans="1:18" ht="15.75" thickBot="1" x14ac:dyDescent="0.3">
      <c r="A28" s="62"/>
      <c r="B28" s="37"/>
      <c r="C28" s="38"/>
      <c r="D28" s="38"/>
      <c r="E28" s="38"/>
      <c r="F28" s="39"/>
      <c r="G28" s="61"/>
      <c r="H28" s="61"/>
      <c r="I28" s="61"/>
      <c r="J28" s="40"/>
      <c r="K28" s="41"/>
      <c r="L28" s="41"/>
      <c r="M28" s="41"/>
      <c r="N28" s="35"/>
      <c r="O28" s="41"/>
      <c r="P28" s="41"/>
      <c r="Q28" s="41"/>
      <c r="R28" s="68"/>
    </row>
    <row r="29" spans="1:18" ht="15.75" thickBot="1" x14ac:dyDescent="0.3">
      <c r="A29" s="62"/>
      <c r="B29" s="37"/>
      <c r="C29" s="38"/>
      <c r="D29" s="38"/>
      <c r="E29" s="38"/>
      <c r="F29" s="39"/>
      <c r="G29" s="61"/>
      <c r="H29" s="61"/>
      <c r="I29" s="61"/>
      <c r="J29" s="40"/>
      <c r="K29" s="41"/>
      <c r="L29" s="41"/>
      <c r="M29" s="41"/>
      <c r="N29" s="35"/>
      <c r="O29" s="41"/>
      <c r="P29" s="41"/>
      <c r="Q29" s="41"/>
      <c r="R29" s="68"/>
    </row>
    <row r="30" spans="1:18" ht="15.75" thickBot="1" x14ac:dyDescent="0.3">
      <c r="A30" s="60"/>
      <c r="B30" s="37"/>
      <c r="C30" s="38"/>
      <c r="D30" s="38"/>
      <c r="E30" s="38"/>
      <c r="F30" s="39"/>
      <c r="G30" s="61"/>
      <c r="H30" s="61"/>
      <c r="I30" s="61"/>
      <c r="J30" s="40"/>
      <c r="K30" s="41"/>
      <c r="L30" s="41"/>
      <c r="M30" s="41"/>
      <c r="N30" s="35"/>
      <c r="O30" s="41"/>
      <c r="P30" s="41"/>
      <c r="Q30" s="41"/>
      <c r="R30" s="68"/>
    </row>
    <row r="31" spans="1:18" ht="15.75" thickBot="1" x14ac:dyDescent="0.3">
      <c r="A31" s="60"/>
      <c r="B31" s="37"/>
      <c r="C31" s="38"/>
      <c r="D31" s="38"/>
      <c r="E31" s="38"/>
      <c r="F31" s="39"/>
      <c r="G31" s="61"/>
      <c r="H31" s="61"/>
      <c r="I31" s="61"/>
      <c r="J31" s="40"/>
      <c r="K31" s="41"/>
      <c r="L31" s="41"/>
      <c r="M31" s="41"/>
      <c r="N31" s="35"/>
      <c r="O31" s="41"/>
      <c r="P31" s="41"/>
      <c r="Q31" s="41"/>
      <c r="R31" s="68"/>
    </row>
    <row r="32" spans="1:18" ht="15.75" thickBot="1" x14ac:dyDescent="0.3">
      <c r="A32" s="60"/>
      <c r="B32" s="37"/>
      <c r="C32" s="38"/>
      <c r="D32" s="38"/>
      <c r="E32" s="38"/>
      <c r="F32" s="39"/>
      <c r="G32" s="61"/>
      <c r="H32" s="61"/>
      <c r="I32" s="61"/>
      <c r="J32" s="40"/>
      <c r="K32" s="41"/>
      <c r="L32" s="41"/>
      <c r="M32" s="41"/>
      <c r="N32" s="35"/>
      <c r="O32" s="41"/>
      <c r="P32" s="41"/>
      <c r="Q32" s="41"/>
      <c r="R32" s="68"/>
    </row>
    <row r="33" spans="1:18" ht="15.75" thickBot="1" x14ac:dyDescent="0.3">
      <c r="A33" s="60"/>
      <c r="B33" s="37"/>
      <c r="C33" s="38"/>
      <c r="D33" s="38"/>
      <c r="E33" s="38"/>
      <c r="F33" s="39"/>
      <c r="G33" s="61"/>
      <c r="H33" s="61"/>
      <c r="I33" s="61"/>
      <c r="J33" s="40"/>
      <c r="K33" s="41"/>
      <c r="L33" s="41"/>
      <c r="M33" s="41"/>
      <c r="N33" s="35"/>
      <c r="O33" s="41"/>
      <c r="P33" s="41"/>
      <c r="Q33" s="41"/>
      <c r="R33" s="68"/>
    </row>
    <row r="34" spans="1:18" ht="15.75" thickBot="1" x14ac:dyDescent="0.3">
      <c r="A34" s="60"/>
      <c r="B34" s="37"/>
      <c r="C34" s="38"/>
      <c r="D34" s="38"/>
      <c r="E34" s="38"/>
      <c r="F34" s="39"/>
      <c r="G34" s="61"/>
      <c r="H34" s="61"/>
      <c r="I34" s="61"/>
      <c r="J34" s="40"/>
      <c r="K34" s="41"/>
      <c r="L34" s="41"/>
      <c r="M34" s="41"/>
      <c r="N34" s="35"/>
      <c r="O34" s="41"/>
      <c r="P34" s="41"/>
      <c r="Q34" s="41"/>
      <c r="R34" s="68"/>
    </row>
    <row r="35" spans="1:18" ht="15.75" thickBot="1" x14ac:dyDescent="0.3">
      <c r="A35" s="60"/>
      <c r="B35" s="37"/>
      <c r="C35" s="38"/>
      <c r="D35" s="38"/>
      <c r="E35" s="38"/>
      <c r="F35" s="39"/>
      <c r="G35" s="61"/>
      <c r="H35" s="61"/>
      <c r="I35" s="61"/>
      <c r="J35" s="40"/>
      <c r="K35" s="41"/>
      <c r="L35" s="41"/>
      <c r="M35" s="41"/>
      <c r="N35" s="35"/>
      <c r="O35" s="41"/>
      <c r="P35" s="41"/>
      <c r="Q35" s="41"/>
      <c r="R35" s="68"/>
    </row>
    <row r="36" spans="1:18" ht="15.75" thickBot="1" x14ac:dyDescent="0.3">
      <c r="A36" s="62"/>
      <c r="B36" s="37"/>
      <c r="C36" s="38"/>
      <c r="D36" s="38"/>
      <c r="E36" s="38"/>
      <c r="F36" s="39"/>
      <c r="G36" s="61"/>
      <c r="H36" s="61"/>
      <c r="I36" s="61"/>
      <c r="J36" s="40"/>
      <c r="K36" s="41"/>
      <c r="L36" s="41"/>
      <c r="M36" s="41"/>
      <c r="N36" s="35"/>
      <c r="O36" s="41"/>
      <c r="P36" s="41"/>
      <c r="Q36" s="41"/>
      <c r="R36" s="68"/>
    </row>
    <row r="37" spans="1:18" ht="15.75" thickBot="1" x14ac:dyDescent="0.3">
      <c r="A37" s="62"/>
      <c r="B37" s="37"/>
      <c r="C37" s="38"/>
      <c r="D37" s="38"/>
      <c r="E37" s="38"/>
      <c r="F37" s="39"/>
      <c r="G37" s="61"/>
      <c r="H37" s="61"/>
      <c r="I37" s="61"/>
      <c r="J37" s="40"/>
      <c r="K37" s="41"/>
      <c r="L37" s="41"/>
      <c r="M37" s="41"/>
      <c r="N37" s="35"/>
      <c r="O37" s="41"/>
      <c r="P37" s="41"/>
      <c r="Q37" s="41"/>
      <c r="R37" s="68"/>
    </row>
    <row r="38" spans="1:18" ht="15.75" thickBot="1" x14ac:dyDescent="0.3">
      <c r="A38" s="60"/>
      <c r="B38" s="37"/>
      <c r="C38" s="38"/>
      <c r="D38" s="38"/>
      <c r="E38" s="38"/>
      <c r="F38" s="39"/>
      <c r="G38" s="61"/>
      <c r="H38" s="61"/>
      <c r="I38" s="61"/>
      <c r="J38" s="40"/>
      <c r="K38" s="41"/>
      <c r="L38" s="41"/>
      <c r="M38" s="41"/>
      <c r="N38" s="35"/>
      <c r="O38" s="41"/>
      <c r="P38" s="41"/>
      <c r="Q38" s="41"/>
      <c r="R38" s="68"/>
    </row>
    <row r="39" spans="1:18" ht="15.75" thickBot="1" x14ac:dyDescent="0.3">
      <c r="A39" s="62"/>
      <c r="B39" s="37"/>
      <c r="C39" s="38"/>
      <c r="D39" s="38"/>
      <c r="E39" s="38"/>
      <c r="F39" s="39"/>
      <c r="G39" s="61"/>
      <c r="H39" s="61"/>
      <c r="I39" s="61"/>
      <c r="J39" s="40"/>
      <c r="K39" s="41"/>
      <c r="L39" s="41"/>
      <c r="M39" s="41"/>
      <c r="N39" s="35"/>
      <c r="O39" s="41"/>
      <c r="P39" s="41"/>
      <c r="Q39" s="41"/>
      <c r="R39" s="68"/>
    </row>
    <row r="40" spans="1:18" ht="15.75" thickBot="1" x14ac:dyDescent="0.3">
      <c r="A40" s="62"/>
      <c r="B40" s="37"/>
      <c r="C40" s="38"/>
      <c r="D40" s="38"/>
      <c r="E40" s="38"/>
      <c r="F40" s="39"/>
      <c r="G40" s="61"/>
      <c r="H40" s="61"/>
      <c r="I40" s="61"/>
      <c r="J40" s="40"/>
      <c r="K40" s="41"/>
      <c r="L40" s="41"/>
      <c r="M40" s="41"/>
      <c r="N40" s="35"/>
      <c r="O40" s="41"/>
      <c r="P40" s="41"/>
      <c r="Q40" s="41"/>
      <c r="R40" s="68"/>
    </row>
    <row r="41" spans="1:18" ht="15.75" thickBot="1" x14ac:dyDescent="0.3">
      <c r="A41" s="62"/>
      <c r="B41" s="37"/>
      <c r="C41" s="38"/>
      <c r="D41" s="38"/>
      <c r="E41" s="38"/>
      <c r="F41" s="39"/>
      <c r="G41" s="61"/>
      <c r="H41" s="61"/>
      <c r="I41" s="61"/>
      <c r="J41" s="40"/>
      <c r="K41" s="41"/>
      <c r="L41" s="41"/>
      <c r="M41" s="41"/>
      <c r="N41" s="35"/>
      <c r="O41" s="41"/>
      <c r="P41" s="41"/>
      <c r="Q41" s="41"/>
      <c r="R41" s="68"/>
    </row>
    <row r="42" spans="1:18" ht="15.75" thickBot="1" x14ac:dyDescent="0.3">
      <c r="A42" s="63"/>
      <c r="B42" s="42"/>
      <c r="C42" s="43"/>
      <c r="D42" s="43"/>
      <c r="E42" s="43"/>
      <c r="F42" s="44"/>
      <c r="G42" s="64"/>
      <c r="H42" s="64"/>
      <c r="I42" s="64"/>
      <c r="J42" s="57"/>
      <c r="K42" s="45"/>
      <c r="L42" s="45"/>
      <c r="M42" s="45"/>
      <c r="N42" s="35"/>
      <c r="O42" s="45"/>
      <c r="P42" s="45"/>
      <c r="Q42" s="45"/>
      <c r="R42" s="69"/>
    </row>
    <row r="43" spans="1:18" x14ac:dyDescent="0.25">
      <c r="A43" s="46" t="s">
        <v>36</v>
      </c>
      <c r="B43" s="47">
        <f t="shared" ref="B43:B45" si="5">SUM(F43+J43+N43+R43)</f>
        <v>277.42</v>
      </c>
      <c r="C43" s="48">
        <f t="shared" ref="C43:I43" si="6">SUM(C3:C42)</f>
        <v>81.27000000000001</v>
      </c>
      <c r="D43" s="48">
        <f t="shared" si="6"/>
        <v>19.900000000000002</v>
      </c>
      <c r="E43" s="48">
        <f t="shared" si="6"/>
        <v>73.009999999999977</v>
      </c>
      <c r="F43" s="48">
        <f t="shared" si="6"/>
        <v>174.18</v>
      </c>
      <c r="G43" s="48">
        <f t="shared" si="6"/>
        <v>17.84</v>
      </c>
      <c r="H43" s="48">
        <f t="shared" si="6"/>
        <v>23.590000000000003</v>
      </c>
      <c r="I43" s="48">
        <f t="shared" si="6"/>
        <v>9.2200000000000006</v>
      </c>
      <c r="J43" s="48">
        <f>SUM(J3:J42)</f>
        <v>50.65</v>
      </c>
      <c r="K43" s="73">
        <f>SUM(K3:K42)</f>
        <v>23.56</v>
      </c>
      <c r="L43" s="73">
        <f>SUM(L3:L42)</f>
        <v>13.340000000000002</v>
      </c>
      <c r="M43" s="73">
        <f>SUM(M3:M42)</f>
        <v>15.69</v>
      </c>
      <c r="N43" s="48">
        <f>SUM(N3:N42)</f>
        <v>52.589999999999996</v>
      </c>
      <c r="O43" s="49"/>
      <c r="P43" s="49"/>
      <c r="Q43" s="49"/>
      <c r="R43" s="70"/>
    </row>
    <row r="44" spans="1:18" x14ac:dyDescent="0.25">
      <c r="A44" s="30" t="s">
        <v>37</v>
      </c>
      <c r="B44" s="50">
        <f>SUM(F44+J44+N44+R44)</f>
        <v>497</v>
      </c>
      <c r="C44" s="51">
        <v>63</v>
      </c>
      <c r="D44" s="52">
        <v>64</v>
      </c>
      <c r="E44" s="51">
        <v>34</v>
      </c>
      <c r="F44" s="65">
        <f>SUM(C44:E44)</f>
        <v>161</v>
      </c>
      <c r="G44" s="51">
        <v>53</v>
      </c>
      <c r="H44" s="51">
        <v>35</v>
      </c>
      <c r="I44" s="51">
        <v>52</v>
      </c>
      <c r="J44" s="65">
        <f t="shared" ref="J44:J45" si="7">SUM(G44:I44)</f>
        <v>140</v>
      </c>
      <c r="K44" s="76">
        <v>41</v>
      </c>
      <c r="L44" s="53">
        <v>43</v>
      </c>
      <c r="M44" s="53">
        <v>112</v>
      </c>
      <c r="N44" s="65">
        <f t="shared" ref="N44:N45" si="8">SUM(K44:M44)</f>
        <v>196</v>
      </c>
      <c r="O44" s="53"/>
      <c r="P44" s="53"/>
      <c r="Q44" s="53"/>
      <c r="R44" s="71"/>
    </row>
    <row r="45" spans="1:18" ht="15.75" thickBot="1" x14ac:dyDescent="0.3">
      <c r="A45" s="31" t="s">
        <v>38</v>
      </c>
      <c r="B45" s="54">
        <f t="shared" si="5"/>
        <v>183</v>
      </c>
      <c r="C45" s="55">
        <v>27</v>
      </c>
      <c r="D45" s="55">
        <v>25</v>
      </c>
      <c r="E45" s="55">
        <v>28</v>
      </c>
      <c r="F45" s="66">
        <f>SUM(C45:E45)</f>
        <v>80</v>
      </c>
      <c r="G45" s="55">
        <v>24</v>
      </c>
      <c r="H45" s="55">
        <v>15</v>
      </c>
      <c r="I45" s="55">
        <v>20</v>
      </c>
      <c r="J45" s="74">
        <f t="shared" si="7"/>
        <v>59</v>
      </c>
      <c r="K45" s="75">
        <v>11</v>
      </c>
      <c r="L45" s="56">
        <v>15</v>
      </c>
      <c r="M45" s="56">
        <v>18</v>
      </c>
      <c r="N45" s="74">
        <f t="shared" si="8"/>
        <v>44</v>
      </c>
      <c r="O45" s="56"/>
      <c r="P45" s="56"/>
      <c r="Q45" s="56"/>
      <c r="R45" s="72"/>
    </row>
    <row r="46" spans="1:18" ht="15.75" thickBot="1" x14ac:dyDescent="0.3"/>
    <row r="47" spans="1:18" x14ac:dyDescent="0.25">
      <c r="A47" s="153" t="s">
        <v>30</v>
      </c>
      <c r="B47" s="153"/>
      <c r="C47" s="153"/>
      <c r="D47" s="154"/>
      <c r="E47" s="159">
        <f>B43</f>
        <v>277.42</v>
      </c>
      <c r="F47" s="160"/>
      <c r="G47" s="161"/>
    </row>
    <row r="48" spans="1:18" x14ac:dyDescent="0.25">
      <c r="A48" s="155"/>
      <c r="B48" s="155"/>
      <c r="C48" s="155"/>
      <c r="D48" s="156"/>
      <c r="E48" s="162"/>
      <c r="F48" s="163"/>
      <c r="G48" s="164"/>
    </row>
    <row r="49" spans="1:7" x14ac:dyDescent="0.25">
      <c r="A49" s="157"/>
      <c r="B49" s="157"/>
      <c r="C49" s="157"/>
      <c r="D49" s="158"/>
      <c r="E49" s="165"/>
      <c r="F49" s="166"/>
      <c r="G49" s="167"/>
    </row>
    <row r="50" spans="1:7" x14ac:dyDescent="0.25">
      <c r="A50" s="168" t="s">
        <v>31</v>
      </c>
      <c r="B50" s="168"/>
      <c r="C50" s="168"/>
      <c r="D50" s="169"/>
      <c r="E50" s="170">
        <f>B44</f>
        <v>497</v>
      </c>
      <c r="F50" s="168"/>
      <c r="G50" s="171"/>
    </row>
    <row r="51" spans="1:7" x14ac:dyDescent="0.25">
      <c r="A51" s="155"/>
      <c r="B51" s="155"/>
      <c r="C51" s="155"/>
      <c r="D51" s="156"/>
      <c r="E51" s="172"/>
      <c r="F51" s="155"/>
      <c r="G51" s="173"/>
    </row>
    <row r="52" spans="1:7" x14ac:dyDescent="0.25">
      <c r="A52" s="157"/>
      <c r="B52" s="157"/>
      <c r="C52" s="157"/>
      <c r="D52" s="158"/>
      <c r="E52" s="174"/>
      <c r="F52" s="157"/>
      <c r="G52" s="175"/>
    </row>
    <row r="53" spans="1:7" x14ac:dyDescent="0.25">
      <c r="A53" s="176" t="s">
        <v>32</v>
      </c>
      <c r="B53" s="176"/>
      <c r="C53" s="176"/>
      <c r="D53" s="177"/>
      <c r="E53" s="182">
        <f>E47/E50</f>
        <v>0.55818913480885313</v>
      </c>
      <c r="F53" s="183"/>
      <c r="G53" s="184"/>
    </row>
    <row r="54" spans="1:7" x14ac:dyDescent="0.25">
      <c r="A54" s="178"/>
      <c r="B54" s="178"/>
      <c r="C54" s="178"/>
      <c r="D54" s="179"/>
      <c r="E54" s="185"/>
      <c r="F54" s="186"/>
      <c r="G54" s="187"/>
    </row>
    <row r="55" spans="1:7" ht="15.75" thickBot="1" x14ac:dyDescent="0.3">
      <c r="A55" s="180"/>
      <c r="B55" s="180"/>
      <c r="C55" s="180"/>
      <c r="D55" s="181"/>
      <c r="E55" s="188"/>
      <c r="F55" s="189"/>
      <c r="G55" s="190"/>
    </row>
  </sheetData>
  <autoFilter ref="A2:R2" xr:uid="{00000000-0009-0000-0000-000001000000}">
    <sortState ref="A3:R19">
      <sortCondition descending="1" ref="B2"/>
    </sortState>
  </autoFilter>
  <sortState ref="A3:R19">
    <sortCondition descending="1" ref="B4:B19"/>
  </sortState>
  <mergeCells count="6">
    <mergeCell ref="A47:D49"/>
    <mergeCell ref="E47:G49"/>
    <mergeCell ref="A50:D52"/>
    <mergeCell ref="E50:G52"/>
    <mergeCell ref="A53:D55"/>
    <mergeCell ref="E53:G55"/>
  </mergeCells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Yearly Standings</vt:lpstr>
      <vt:lpstr>Yearly Weights</vt:lpstr>
      <vt:lpstr>Sheet3</vt:lpstr>
      <vt:lpstr>'Yearly Standings'!_msoanchor_1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gunfi</cp:lastModifiedBy>
  <cp:lastPrinted>2012-06-17T00:44:41Z</cp:lastPrinted>
  <dcterms:created xsi:type="dcterms:W3CDTF">2012-02-20T00:07:39Z</dcterms:created>
  <dcterms:modified xsi:type="dcterms:W3CDTF">2019-12-15T02:14:24Z</dcterms:modified>
</cp:coreProperties>
</file>